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4320" windowWidth="15480" windowHeight="7380"/>
  </bookViews>
  <sheets>
    <sheet name="доходы" sheetId="1" r:id="rId1"/>
  </sheets>
  <definedNames>
    <definedName name="_xlnm.Print_Titles" localSheetId="0">доходы!$14:$14</definedName>
    <definedName name="_xlnm.Print_Area" localSheetId="0">доходы!$B$1:$F$72</definedName>
  </definedNames>
  <calcPr calcId="145621"/>
</workbook>
</file>

<file path=xl/calcChain.xml><?xml version="1.0" encoding="utf-8"?>
<calcChain xmlns="http://schemas.openxmlformats.org/spreadsheetml/2006/main">
  <c r="D64" i="1" l="1"/>
  <c r="D67" i="1" l="1"/>
  <c r="D66" i="1" l="1"/>
  <c r="D65" i="1" l="1"/>
  <c r="D60" i="1" l="1"/>
  <c r="D58" i="1"/>
  <c r="D56" i="1"/>
  <c r="D55" i="1"/>
  <c r="D54" i="1" s="1"/>
  <c r="F54" i="1"/>
  <c r="E54" i="1"/>
  <c r="D52" i="1"/>
  <c r="D50" i="1" s="1"/>
  <c r="F50" i="1"/>
  <c r="E50" i="1"/>
  <c r="F47" i="1"/>
  <c r="E47" i="1"/>
  <c r="D47" i="1"/>
  <c r="F41" i="1"/>
  <c r="E41" i="1"/>
  <c r="D41" i="1"/>
  <c r="F39" i="1"/>
  <c r="F36" i="1" s="1"/>
  <c r="E39" i="1"/>
  <c r="E36" i="1" s="1"/>
  <c r="D39" i="1"/>
  <c r="D36" i="1" s="1"/>
  <c r="D34" i="1"/>
  <c r="D32" i="1" s="1"/>
  <c r="F32" i="1"/>
  <c r="E32" i="1"/>
  <c r="F28" i="1"/>
  <c r="F27" i="1" s="1"/>
  <c r="E28" i="1"/>
  <c r="E27" i="1" s="1"/>
  <c r="D27" i="1"/>
  <c r="F21" i="1"/>
  <c r="E21" i="1"/>
  <c r="D21" i="1"/>
  <c r="F18" i="1"/>
  <c r="E18" i="1"/>
  <c r="D18" i="1"/>
  <c r="E16" i="1" l="1"/>
  <c r="F16" i="1"/>
  <c r="D16" i="1"/>
  <c r="F66" i="1"/>
  <c r="E66" i="1"/>
  <c r="F65" i="1" l="1"/>
  <c r="E65" i="1"/>
  <c r="E67" i="1" l="1"/>
  <c r="E64" i="1" l="1"/>
  <c r="D63" i="1" l="1"/>
  <c r="D62" i="1" s="1"/>
  <c r="E63" i="1"/>
  <c r="E62" i="1" s="1"/>
  <c r="F63" i="1"/>
  <c r="F62" i="1" s="1"/>
  <c r="F72" i="1" l="1"/>
  <c r="D72" i="1"/>
  <c r="E72" i="1"/>
</calcChain>
</file>

<file path=xl/sharedStrings.xml><?xml version="1.0" encoding="utf-8"?>
<sst xmlns="http://schemas.openxmlformats.org/spreadsheetml/2006/main" count="100" uniqueCount="98">
  <si>
    <t xml:space="preserve">           Код</t>
  </si>
  <si>
    <t>Наименование групп, подгрупп и статей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</si>
  <si>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</si>
  <si>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</si>
  <si>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</si>
  <si>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</si>
  <si>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</si>
  <si>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</si>
  <si>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</si>
  <si>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</si>
  <si>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</si>
  <si>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</si>
  <si>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</si>
  <si>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</si>
  <si>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</si>
  <si>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</si>
  <si>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</si>
  <si>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1 00 00000 00 0000 000</t>
  </si>
  <si>
    <t>1 01 00000 00 0000 000</t>
  </si>
  <si>
    <t>1 01 02000 01 0000 110</t>
  </si>
  <si>
    <t>1 05 00000 00 0000 000</t>
  </si>
  <si>
    <t>1 06 00000 00 0000 000</t>
  </si>
  <si>
    <t>1 06 01000 00 0000 110</t>
  </si>
  <si>
    <t>1 06 06000 00 0000 110</t>
  </si>
  <si>
    <t>1 08 00000 00 0000 000</t>
  </si>
  <si>
    <t>1 08 03000 01 0000 110</t>
  </si>
  <si>
    <t>1 08 07000 01 0000 110</t>
  </si>
  <si>
    <t>1 11 00000 00 0000 000</t>
  </si>
  <si>
    <t>1 11 01000 00 0000 120</t>
  </si>
  <si>
    <t>1 11 05000 00 0000 120</t>
  </si>
  <si>
    <t>1 11 07000 00 0000 120</t>
  </si>
  <si>
    <t>1 12 00000 00 0000 000</t>
  </si>
  <si>
    <t>1 12 01000 01 0000 120</t>
  </si>
  <si>
    <t>1 14 00000 00 0000 000</t>
  </si>
  <si>
    <t>1 16 00000 00 0000 000</t>
  </si>
  <si>
    <t>Доходы в виде прибыли, приходящейся на доли в уставных (складочных) капиталах хозяйственных товариществ и обществ,  или дивидендов по акциям, принадлежащим Российской Федерации, субъектам Российской Федерации или муниципальным образованиям</t>
  </si>
  <si>
    <t>1 11 09000 00 0000 120</t>
  </si>
  <si>
    <t>1 14 02000 00 0000 000</t>
  </si>
  <si>
    <t>НАЛОГОВЫЕ И НЕНАЛОГОВЫЕ ДОХОДЫ</t>
  </si>
  <si>
    <t>1 14 06000 00 0000 430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</si>
  <si>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казённых) 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</si>
  <si>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</si>
  <si>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1 03 00000 00 0000 000</t>
  </si>
  <si>
    <t>НАЛОГИ НА ТОВАРЫ (РАБОТЫ, УСЛУГИ), РЕАЛИЗУЕМЫЕ НА ТЕРРИТОРИИ РОССИЙСКОЙ ФЕДЕРАЦИИ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</si>
  <si>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</si>
  <si>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</si>
  <si>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</si>
  <si>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</si>
  <si>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Доходы от оказания платных услуг (работ)</t>
  </si>
  <si>
    <t>1 13 00000 00 0000 000</t>
  </si>
  <si>
    <t>1 13 01000 00 0000 130</t>
  </si>
  <si>
    <t>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</si>
  <si>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</si>
  <si>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Приложение  1</t>
  </si>
  <si>
    <t xml:space="preserve">                                                                                                   к  решению Думы </t>
  </si>
  <si>
    <t>2 00 00000 00 0000 000</t>
  </si>
  <si>
    <t>БЕЗВОЗМЕЗДНЫЕ ПОСТУПЛЕНИЯ</t>
  </si>
  <si>
    <t>2 02 00000 00 0000 000</t>
  </si>
  <si>
    <t>Безвозмездные  поступления  от   других бюджетов бюджетной  системы 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</si>
  <si>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</si>
  <si>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</si>
  <si>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2 07 00000 00 0000 000</t>
  </si>
  <si>
    <t>Прочие безвозмездные поступления</t>
  </si>
  <si>
    <t>ИТОГО ДОХОДОВ</t>
  </si>
  <si>
    <t xml:space="preserve">Доходы от продажи земельных участков, находящихся в государственной и муниципальной собственности </t>
  </si>
  <si>
    <t>1 17 00000 00 0000 000</t>
  </si>
  <si>
    <t>ПРОЧИЕ НЕНАЛОГОВЫЕ ДОХОДЫ</t>
  </si>
  <si>
    <t>Налог, взимаемый в связи с применением упрощенной системы налогообложения</t>
  </si>
  <si>
    <t>1 05 01000 00 0000 110</t>
  </si>
  <si>
    <t xml:space="preserve">ДОХОДЫ ОТ ОКАЗАНИЯ ПЛАТНЫХ УСЛУГ  И КОМПЕНСАЦИИ ЗАТРАТ ГОСУДАРСТВА </t>
  </si>
  <si>
    <t xml:space="preserve">                                                                                          от___________ №  _____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</si>
  <si>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</si>
  <si>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</si>
  <si>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</si>
  <si>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</si>
  <si>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1 03 02231 01 0000 110</t>
  </si>
  <si>
    <t>1 03 02241 01 0000 110</t>
  </si>
  <si>
    <t>1 03 02251 01 0000 110</t>
  </si>
  <si>
    <t>1 03 02261 01 0000 110</t>
  </si>
  <si>
    <t>1 13 02000 00 0000 130</t>
  </si>
  <si>
    <t>Безвозмездные  поступления  от  негосударственных организаций</t>
  </si>
  <si>
    <t>2 04 00000 00 0000 000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</si>
  <si>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</si>
  <si>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</si>
  <si>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2 02 10000 00 0000 150</t>
  </si>
  <si>
    <t>2 02 20000 00 0000 150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</si>
  <si>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</si>
  <si>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</si>
  <si>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</si>
  <si>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</si>
  <si>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БЮДЖЕТА ГОРОДСКОГО ОКРУГА ТОЛЬЯТТИ  </t>
  </si>
  <si>
    <t xml:space="preserve">ПО ГРУППАМ, ПОДГРУППАМ И СТАТЬЯМ КЛАССИФИКАЦИИ ДОХОДОВ </t>
  </si>
  <si>
    <t xml:space="preserve">БЮДЖЕТОВ РОССИЙСКОЙ ФЕДЕРАЦИИ </t>
  </si>
  <si>
    <t>тыс. руб.</t>
  </si>
  <si>
    <t>Прочие доходы от компенсации затрат государства</t>
  </si>
  <si>
    <r>
      <t xml:space="preserve">Доходы от реализации имущества, находящегося в государственной и муниципальной собственности (за исключением </t>
    </r>
    <r>
      <rPr>
        <sz val="13"/>
        <color theme="1"/>
        <rFont val="Times New Roman"/>
        <family val="1"/>
        <charset val="204"/>
      </rPr>
      <t>движимого</t>
    </r>
    <r>
      <rPr>
        <sz val="13"/>
        <rFont val="Times New Roman"/>
        <family val="1"/>
        <charset val="204"/>
      </rPr>
      <t xml:space="preserve">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</si>
  <si>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t xml:space="preserve">НА 2023 ГОД И ПЛАНОВЫЙ ПЕРИОД 2024 И 2025 ГОДОВ </t>
  </si>
  <si>
    <t xml:space="preserve">                                                                                          от 23.11.2022 № 1418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</si>
</sst>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3"/>
      <color theme="7" tint="0.7999816888943144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7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0" borderId="0" xfId="0" applyFont="1" applyBorder="1"/>
    <xf numFmtId="3" fontId="1" fillId="0" borderId="0" xfId="0" applyNumberFormat="1" applyFont="1" applyBorder="1"/>
    <xf numFmtId="0" fontId="1" fillId="0" borderId="0" xfId="0" applyFont="1"/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wrapText="1"/>
    </xf>
    <xf numFmtId="3" fontId="1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left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1" fontId="9" fillId="0" borderId="1" xfId="0" applyNumberFormat="1" applyFont="1" applyBorder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3" fontId="7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3" fontId="3" fillId="0" borderId="1" xfId="0" applyNumberFormat="1" applyFont="1" applyBorder="1"/>
    <xf numFmtId="0" fontId="8" fillId="0" borderId="0" xfId="0" applyFont="1" applyBorder="1"/>
    <xf numFmtId="0" fontId="10" fillId="0" borderId="0" xfId="0" applyFont="1" applyFill="1" applyAlignment="1">
      <alignment horizontal="center"/>
    </xf>
    <xf numFmtId="3" fontId="1" fillId="0" borderId="0" xfId="0" applyNumberFormat="1" applyFont="1" applyAlignment="1">
      <alignment horizontal="right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1" name="Line 1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2" name="Line 2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363" name="Line 3"/>
        <xdr:cNvSpPr>
          <a:spLocks noChangeShapeType="1"/>
        </xdr:cNvSpPr>
      </xdr:nvSpPr>
      <xdr:spPr bwMode="auto">
        <a:xfrm flipV="1">
          <a:off x="5753100" y="29527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6" name="Line 2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7" name="Line 3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13</xdr:row>
      <xdr:rowOff>304800</xdr:rowOff>
    </xdr:from>
    <xdr:to>
      <xdr:col>3</xdr:col>
      <xdr:colOff>0</xdr:colOff>
      <xdr:row>13</xdr:row>
      <xdr:rowOff>304800</xdr:rowOff>
    </xdr:to>
    <xdr:sp macro="" textlink="">
      <xdr:nvSpPr>
        <xdr:cNvPr id="10" name="Line 3"/>
        <xdr:cNvSpPr>
          <a:spLocks noChangeShapeType="1"/>
        </xdr:cNvSpPr>
      </xdr:nvSpPr>
      <xdr:spPr bwMode="auto">
        <a:xfrm flipV="1">
          <a:off x="5724525" y="30956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6"/>
  <sheetViews>
    <sheetView tabSelected="1" view="pageBreakPreview" topLeftCell="B40" zoomScaleNormal="100" zoomScaleSheetLayoutView="100" workbookViewId="0">
      <selection activeCell="J16" sqref="J16"/>
    </sheetView>
  </sheetViews>
  <sheetFormatPr defaultRowHeight="16.5" x14ac:dyDescent="0.25"/>
  <cols>
    <col min="1" max="1" width="0.42578125" style="1" hidden="1" customWidth="1"/>
    <col min="2" max="2" width="26.5703125" style="1" bestFit="1" customWidth="1"/>
    <col min="3" max="3" width="59.28515625" style="1" customWidth="1"/>
    <col min="4" max="4" width="16.5703125" style="2" customWidth="1"/>
    <col min="5" max="5" width="15.85546875" style="2" customWidth="1"/>
    <col min="6" max="6" width="15.42578125" style="2" customWidth="1"/>
    <col min="7" max="13" width="9.140625" style="9"/>
    <col min="14" max="16384" width="9.140625" style="1"/>
  </cols>
  <sheetData>
    <row r="1" spans="2:13" x14ac:dyDescent="0.25">
      <c r="D1" s="45" t="s">
        <v>53</v>
      </c>
      <c r="E1" s="45"/>
      <c r="F1" s="45"/>
    </row>
    <row r="2" spans="2:13" x14ac:dyDescent="0.25">
      <c r="F2" s="3" t="s">
        <v>54</v>
      </c>
    </row>
    <row r="3" spans="2:13" x14ac:dyDescent="0.25">
      <c r="B3" s="24"/>
      <c r="C3" s="24"/>
      <c r="D3" s="32"/>
      <c r="E3" s="32"/>
      <c r="F3" s="3" t="s">
        <v>70</v>
      </c>
    </row>
    <row r="4" spans="2:13" s="11" customFormat="1" ht="14.25" customHeight="1" x14ac:dyDescent="0.25">
      <c r="B4" s="24"/>
      <c r="C4" s="24"/>
      <c r="D4" s="32"/>
      <c r="E4" s="32"/>
      <c r="F4" s="3"/>
      <c r="G4" s="9"/>
      <c r="H4" s="9"/>
      <c r="I4" s="9"/>
      <c r="J4" s="9"/>
      <c r="K4" s="9"/>
      <c r="L4" s="9"/>
      <c r="M4" s="9"/>
    </row>
    <row r="5" spans="2:13" s="11" customFormat="1" x14ac:dyDescent="0.25">
      <c r="B5" s="24"/>
      <c r="C5" s="24"/>
      <c r="D5" s="45" t="s">
        <v>53</v>
      </c>
      <c r="E5" s="45"/>
      <c r="F5" s="45"/>
      <c r="G5" s="9"/>
      <c r="H5" s="9"/>
      <c r="I5" s="9"/>
      <c r="J5" s="9"/>
      <c r="K5" s="9"/>
      <c r="L5" s="9"/>
      <c r="M5" s="9"/>
    </row>
    <row r="6" spans="2:13" s="11" customFormat="1" ht="22.5" customHeight="1" x14ac:dyDescent="0.25">
      <c r="B6" s="24"/>
      <c r="C6" s="24"/>
      <c r="D6" s="2"/>
      <c r="E6" s="2"/>
      <c r="F6" s="3" t="s">
        <v>54</v>
      </c>
      <c r="G6" s="9"/>
      <c r="H6" s="9"/>
      <c r="I6" s="9"/>
      <c r="J6" s="9"/>
      <c r="K6" s="9"/>
      <c r="L6" s="9"/>
      <c r="M6" s="9"/>
    </row>
    <row r="7" spans="2:13" x14ac:dyDescent="0.25">
      <c r="B7" s="24"/>
      <c r="C7" s="24"/>
      <c r="D7" s="32"/>
      <c r="E7" s="32"/>
      <c r="F7" s="3" t="s">
        <v>97</v>
      </c>
    </row>
    <row r="8" spans="2:13" x14ac:dyDescent="0.25">
      <c r="B8" s="24"/>
      <c r="C8" s="24"/>
      <c r="D8" s="25"/>
      <c r="E8" s="25"/>
      <c r="F8" s="27"/>
    </row>
    <row r="9" spans="2:13" ht="20.25" x14ac:dyDescent="0.3">
      <c r="B9" s="44" t="s">
        <v>90</v>
      </c>
      <c r="C9" s="44"/>
      <c r="D9" s="44"/>
      <c r="E9" s="44"/>
      <c r="F9" s="44"/>
    </row>
    <row r="10" spans="2:13" ht="20.25" x14ac:dyDescent="0.3">
      <c r="B10" s="44" t="s">
        <v>96</v>
      </c>
      <c r="C10" s="44"/>
      <c r="D10" s="44"/>
      <c r="E10" s="44"/>
      <c r="F10" s="44"/>
    </row>
    <row r="11" spans="2:13" ht="20.25" x14ac:dyDescent="0.3">
      <c r="B11" s="44" t="s">
        <v>91</v>
      </c>
      <c r="C11" s="44"/>
      <c r="D11" s="44"/>
      <c r="E11" s="44"/>
      <c r="F11" s="44"/>
    </row>
    <row r="12" spans="2:13" s="11" customFormat="1" ht="18" customHeight="1" x14ac:dyDescent="0.3">
      <c r="B12" s="46" t="s">
        <v>92</v>
      </c>
      <c r="C12" s="47"/>
      <c r="D12" s="47"/>
      <c r="E12" s="47"/>
      <c r="F12" s="47"/>
      <c r="G12" s="9"/>
      <c r="H12" s="9"/>
      <c r="I12" s="9"/>
      <c r="J12" s="9"/>
      <c r="K12" s="9"/>
      <c r="L12" s="9"/>
      <c r="M12" s="9"/>
    </row>
    <row r="13" spans="2:13" s="11" customFormat="1" ht="16.5" customHeight="1" x14ac:dyDescent="0.25">
      <c r="B13" s="28"/>
      <c r="C13" s="28"/>
      <c r="D13" s="28"/>
      <c r="E13" s="28"/>
      <c r="F13" s="26" t="s">
        <v>93</v>
      </c>
      <c r="G13" s="9"/>
      <c r="H13" s="9"/>
      <c r="I13" s="9"/>
      <c r="J13" s="9"/>
      <c r="K13" s="9"/>
      <c r="L13" s="9"/>
      <c r="M13" s="9"/>
    </row>
    <row r="14" spans="2:13" ht="18.75" x14ac:dyDescent="0.3">
      <c r="B14" s="29" t="s">
        <v>0</v>
      </c>
      <c r="C14" s="30" t="s">
        <v>1</v>
      </c>
      <c r="D14" s="31">
        <v>2023</v>
      </c>
      <c r="E14" s="31">
        <v>2024</v>
      </c>
      <c r="F14" s="31">
        <v>2025</v>
      </c>
    </row>
    <row r="15" spans="2:13" s="11" customFormat="1" x14ac:dyDescent="0.25">
      <c r="B15" s="20"/>
      <c r="C15" s="13"/>
      <c r="D15" s="12"/>
      <c r="E15" s="12"/>
      <c r="F15" s="12"/>
      <c r="G15" s="9"/>
      <c r="H15" s="9"/>
      <c r="I15" s="9"/>
      <c r="J15" s="9"/>
      <c r="K15" s="9"/>
      <c r="L15" s="9"/>
      <c r="M15" s="9"/>
    </row>
    <row r="16" spans="2:13" x14ac:dyDescent="0.25">
      <c r="B16" s="23" t="s">
        <v>17</v>
      </c>
      <c r="C16" s="23" t="s">
        <v>38</v>
      </c>
      <c r="D16" s="15">
        <f>D18+D21+D27+D32+D36+D41+D47+D54+D58+D50+D60</f>
        <v>8314390</v>
      </c>
      <c r="E16" s="15">
        <f>E18+E21+E27+E32+E36+E41+E47+E54+E58+E50+E60</f>
        <v>8616130</v>
      </c>
      <c r="F16" s="15">
        <f>F18+F21+F27+F32+F36+F41+F47+F54+F58+F50+F60</f>
        <v>8873943</v>
      </c>
    </row>
    <row r="17" spans="2:6" x14ac:dyDescent="0.25">
      <c r="B17" s="23"/>
      <c r="C17" s="23"/>
      <c r="D17" s="39"/>
      <c r="E17" s="39"/>
      <c r="F17" s="39"/>
    </row>
    <row r="18" spans="2:6" x14ac:dyDescent="0.25">
      <c r="B18" s="23" t="s">
        <v>18</v>
      </c>
      <c r="C18" s="23" t="s">
        <v>2</v>
      </c>
      <c r="D18" s="15">
        <f>D19</f>
        <v>4980620</v>
      </c>
      <c r="E18" s="15">
        <f>E19</f>
        <v>5207560</v>
      </c>
      <c r="F18" s="15">
        <f>F19</f>
        <v>5468306</v>
      </c>
    </row>
    <row r="19" spans="2:6" ht="17.25" customHeight="1" x14ac:dyDescent="0.25">
      <c r="B19" s="36" t="s">
        <v>19</v>
      </c>
      <c r="C19" s="36" t="s">
        <v>3</v>
      </c>
      <c r="D19" s="14">
        <v>4980620</v>
      </c>
      <c r="E19" s="14">
        <v>5207560</v>
      </c>
      <c r="F19" s="14">
        <v>5468306</v>
      </c>
    </row>
    <row r="20" spans="2:6" x14ac:dyDescent="0.25">
      <c r="B20" s="36"/>
      <c r="C20" s="36"/>
      <c r="D20" s="14"/>
      <c r="E20" s="14"/>
      <c r="F20" s="14"/>
    </row>
    <row r="21" spans="2:6" ht="49.5" x14ac:dyDescent="0.25">
      <c r="B21" s="23" t="s">
        <v>42</v>
      </c>
      <c r="C21" s="37" t="s">
        <v>43</v>
      </c>
      <c r="D21" s="15">
        <f>D22+D23+D24+D25</f>
        <v>62822</v>
      </c>
      <c r="E21" s="15">
        <f t="shared" ref="E21:F21" si="0">E22+E23+E24+E25</f>
        <v>62822</v>
      </c>
      <c r="F21" s="15">
        <f t="shared" si="0"/>
        <v>62822</v>
      </c>
    </row>
    <row r="22" spans="2:6" ht="131.25" customHeight="1" x14ac:dyDescent="0.25">
      <c r="B22" s="40" t="s">
        <v>75</v>
      </c>
      <c r="C22" s="41" t="s">
        <v>86</v>
      </c>
      <c r="D22" s="14">
        <v>30952</v>
      </c>
      <c r="E22" s="14">
        <v>30952</v>
      </c>
      <c r="F22" s="14">
        <v>30952</v>
      </c>
    </row>
    <row r="23" spans="2:6" ht="147.75" customHeight="1" x14ac:dyDescent="0.25">
      <c r="B23" s="40" t="s">
        <v>76</v>
      </c>
      <c r="C23" s="41" t="s">
        <v>87</v>
      </c>
      <c r="D23" s="14">
        <v>183</v>
      </c>
      <c r="E23" s="14">
        <v>183</v>
      </c>
      <c r="F23" s="14">
        <v>183</v>
      </c>
    </row>
    <row r="24" spans="2:6" ht="138.75" customHeight="1" x14ac:dyDescent="0.25">
      <c r="B24" s="36" t="s">
        <v>77</v>
      </c>
      <c r="C24" s="16" t="s">
        <v>88</v>
      </c>
      <c r="D24" s="14">
        <v>35323</v>
      </c>
      <c r="E24" s="14">
        <v>35323</v>
      </c>
      <c r="F24" s="14">
        <v>35323</v>
      </c>
    </row>
    <row r="25" spans="2:6" ht="132" customHeight="1" x14ac:dyDescent="0.25">
      <c r="B25" s="40" t="s">
        <v>78</v>
      </c>
      <c r="C25" s="41" t="s">
        <v>89</v>
      </c>
      <c r="D25" s="14">
        <v>-3636</v>
      </c>
      <c r="E25" s="14">
        <v>-3636</v>
      </c>
      <c r="F25" s="14">
        <v>-3636</v>
      </c>
    </row>
    <row r="26" spans="2:6" x14ac:dyDescent="0.25">
      <c r="B26" s="23"/>
      <c r="C26" s="16"/>
      <c r="D26" s="14"/>
      <c r="E26" s="14"/>
      <c r="F26" s="14"/>
    </row>
    <row r="27" spans="2:6" x14ac:dyDescent="0.25">
      <c r="B27" s="23" t="s">
        <v>20</v>
      </c>
      <c r="C27" s="37" t="s">
        <v>4</v>
      </c>
      <c r="D27" s="15">
        <f>D28+D29+D30</f>
        <v>693245</v>
      </c>
      <c r="E27" s="15">
        <f>E28+E29+E30</f>
        <v>755840</v>
      </c>
      <c r="F27" s="15">
        <f>F28+F29+F30</f>
        <v>779398</v>
      </c>
    </row>
    <row r="28" spans="2:6" ht="33" x14ac:dyDescent="0.25">
      <c r="B28" s="36" t="s">
        <v>68</v>
      </c>
      <c r="C28" s="16" t="s">
        <v>67</v>
      </c>
      <c r="D28" s="14">
        <v>625954</v>
      </c>
      <c r="E28" s="14">
        <f>645189+43360</f>
        <v>688549</v>
      </c>
      <c r="F28" s="14">
        <f>662692+49415</f>
        <v>712107</v>
      </c>
    </row>
    <row r="29" spans="2:6" x14ac:dyDescent="0.25">
      <c r="B29" s="16" t="s">
        <v>44</v>
      </c>
      <c r="C29" s="16" t="s">
        <v>45</v>
      </c>
      <c r="D29" s="14">
        <v>4730</v>
      </c>
      <c r="E29" s="14">
        <v>4730</v>
      </c>
      <c r="F29" s="14">
        <v>4730</v>
      </c>
    </row>
    <row r="30" spans="2:6" ht="33" customHeight="1" x14ac:dyDescent="0.25">
      <c r="B30" s="16" t="s">
        <v>46</v>
      </c>
      <c r="C30" s="16" t="s">
        <v>47</v>
      </c>
      <c r="D30" s="14">
        <v>62561</v>
      </c>
      <c r="E30" s="14">
        <v>62561</v>
      </c>
      <c r="F30" s="14">
        <v>62561</v>
      </c>
    </row>
    <row r="31" spans="2:6" x14ac:dyDescent="0.25">
      <c r="B31" s="36"/>
      <c r="C31" s="16"/>
      <c r="D31" s="39"/>
      <c r="E31" s="39"/>
      <c r="F31" s="39"/>
    </row>
    <row r="32" spans="2:6" x14ac:dyDescent="0.25">
      <c r="B32" s="23" t="s">
        <v>21</v>
      </c>
      <c r="C32" s="37" t="s">
        <v>5</v>
      </c>
      <c r="D32" s="15">
        <f>D33+D34</f>
        <v>1468955</v>
      </c>
      <c r="E32" s="15">
        <f>E33+E34</f>
        <v>1506920</v>
      </c>
      <c r="F32" s="15">
        <f>F33+F34</f>
        <v>1506920</v>
      </c>
    </row>
    <row r="33" spans="2:6" x14ac:dyDescent="0.25">
      <c r="B33" s="36" t="s">
        <v>22</v>
      </c>
      <c r="C33" s="16" t="s">
        <v>6</v>
      </c>
      <c r="D33" s="14">
        <v>828741</v>
      </c>
      <c r="E33" s="14">
        <v>868444</v>
      </c>
      <c r="F33" s="14">
        <v>868444</v>
      </c>
    </row>
    <row r="34" spans="2:6" x14ac:dyDescent="0.25">
      <c r="B34" s="36" t="s">
        <v>23</v>
      </c>
      <c r="C34" s="36" t="s">
        <v>7</v>
      </c>
      <c r="D34" s="14">
        <f>638476+1738</f>
        <v>640214</v>
      </c>
      <c r="E34" s="14">
        <v>638476</v>
      </c>
      <c r="F34" s="14">
        <v>638476</v>
      </c>
    </row>
    <row r="35" spans="2:6" x14ac:dyDescent="0.25">
      <c r="B35" s="36"/>
      <c r="C35" s="36"/>
      <c r="D35" s="14"/>
      <c r="E35" s="14"/>
      <c r="F35" s="14"/>
    </row>
    <row r="36" spans="2:6" ht="22.5" customHeight="1" x14ac:dyDescent="0.25">
      <c r="B36" s="23" t="s">
        <v>24</v>
      </c>
      <c r="C36" s="23" t="s">
        <v>8</v>
      </c>
      <c r="D36" s="15">
        <f>D37+D38+D39</f>
        <v>164276</v>
      </c>
      <c r="E36" s="15">
        <f>E37+E38+E39</f>
        <v>163131</v>
      </c>
      <c r="F36" s="15">
        <f>F37+F38+F39</f>
        <v>163131</v>
      </c>
    </row>
    <row r="37" spans="2:6" ht="39" customHeight="1" x14ac:dyDescent="0.25">
      <c r="B37" s="16" t="s">
        <v>25</v>
      </c>
      <c r="C37" s="16" t="s">
        <v>9</v>
      </c>
      <c r="D37" s="14">
        <v>114322</v>
      </c>
      <c r="E37" s="14">
        <v>114322</v>
      </c>
      <c r="F37" s="14">
        <v>114322</v>
      </c>
    </row>
    <row r="38" spans="2:6" ht="82.5" x14ac:dyDescent="0.25">
      <c r="B38" s="16" t="s">
        <v>51</v>
      </c>
      <c r="C38" s="16" t="s">
        <v>52</v>
      </c>
      <c r="D38" s="14">
        <v>3621</v>
      </c>
      <c r="E38" s="14">
        <v>3621</v>
      </c>
      <c r="F38" s="14">
        <v>3621</v>
      </c>
    </row>
    <row r="39" spans="2:6" ht="55.5" customHeight="1" x14ac:dyDescent="0.25">
      <c r="B39" s="16" t="s">
        <v>26</v>
      </c>
      <c r="C39" s="16" t="s">
        <v>10</v>
      </c>
      <c r="D39" s="14">
        <f>46833-500</f>
        <v>46333</v>
      </c>
      <c r="E39" s="14">
        <f>AVERAGE(45688-500)</f>
        <v>45188</v>
      </c>
      <c r="F39" s="14">
        <f>AVERAGE(45688-500)</f>
        <v>45188</v>
      </c>
    </row>
    <row r="40" spans="2:6" x14ac:dyDescent="0.25">
      <c r="B40" s="36"/>
      <c r="C40" s="16"/>
      <c r="D40" s="42"/>
      <c r="E40" s="42"/>
      <c r="F40" s="42"/>
    </row>
    <row r="41" spans="2:6" ht="51.75" customHeight="1" x14ac:dyDescent="0.25">
      <c r="B41" s="23" t="s">
        <v>27</v>
      </c>
      <c r="C41" s="37" t="s">
        <v>11</v>
      </c>
      <c r="D41" s="15">
        <f>D42+D43+D44+D45</f>
        <v>555644</v>
      </c>
      <c r="E41" s="15">
        <f t="shared" ref="E41:F41" si="1">E42+E43+E44+E45</f>
        <v>649196</v>
      </c>
      <c r="F41" s="15">
        <f t="shared" si="1"/>
        <v>661472</v>
      </c>
    </row>
    <row r="42" spans="2:6" ht="103.5" customHeight="1" x14ac:dyDescent="0.25">
      <c r="B42" s="36" t="s">
        <v>28</v>
      </c>
      <c r="C42" s="16" t="s">
        <v>35</v>
      </c>
      <c r="D42" s="14">
        <v>1610</v>
      </c>
      <c r="E42" s="14">
        <v>1610</v>
      </c>
      <c r="F42" s="14">
        <v>1610</v>
      </c>
    </row>
    <row r="43" spans="2:6" ht="110.25" customHeight="1" x14ac:dyDescent="0.25">
      <c r="B43" s="36" t="s">
        <v>29</v>
      </c>
      <c r="C43" s="16" t="s">
        <v>40</v>
      </c>
      <c r="D43" s="14">
        <v>480849</v>
      </c>
      <c r="E43" s="14">
        <v>573958</v>
      </c>
      <c r="F43" s="14">
        <v>592494</v>
      </c>
    </row>
    <row r="44" spans="2:6" ht="34.5" customHeight="1" x14ac:dyDescent="0.25">
      <c r="B44" s="36" t="s">
        <v>30</v>
      </c>
      <c r="C44" s="16" t="s">
        <v>12</v>
      </c>
      <c r="D44" s="14">
        <v>0</v>
      </c>
      <c r="E44" s="14">
        <v>0</v>
      </c>
      <c r="F44" s="14">
        <v>0</v>
      </c>
    </row>
    <row r="45" spans="2:6" ht="109.5" customHeight="1" x14ac:dyDescent="0.25">
      <c r="B45" s="36" t="s">
        <v>36</v>
      </c>
      <c r="C45" s="16" t="s">
        <v>41</v>
      </c>
      <c r="D45" s="14">
        <v>73185</v>
      </c>
      <c r="E45" s="14">
        <v>73628</v>
      </c>
      <c r="F45" s="14">
        <v>67368</v>
      </c>
    </row>
    <row r="46" spans="2:6" x14ac:dyDescent="0.25">
      <c r="B46" s="36"/>
      <c r="C46" s="16"/>
      <c r="D46" s="14"/>
      <c r="E46" s="14"/>
      <c r="F46" s="14"/>
    </row>
    <row r="47" spans="2:6" ht="33" x14ac:dyDescent="0.25">
      <c r="B47" s="23" t="s">
        <v>31</v>
      </c>
      <c r="C47" s="37" t="s">
        <v>13</v>
      </c>
      <c r="D47" s="15">
        <f>D48</f>
        <v>57718</v>
      </c>
      <c r="E47" s="15">
        <f>E48</f>
        <v>60604</v>
      </c>
      <c r="F47" s="15">
        <f>F48</f>
        <v>63634</v>
      </c>
    </row>
    <row r="48" spans="2:6" ht="36.75" customHeight="1" x14ac:dyDescent="0.25">
      <c r="B48" s="36" t="s">
        <v>32</v>
      </c>
      <c r="C48" s="16" t="s">
        <v>14</v>
      </c>
      <c r="D48" s="14">
        <v>57718</v>
      </c>
      <c r="E48" s="14">
        <v>60604</v>
      </c>
      <c r="F48" s="14">
        <v>63634</v>
      </c>
    </row>
    <row r="49" spans="2:7" x14ac:dyDescent="0.25">
      <c r="B49" s="36"/>
      <c r="C49" s="16"/>
      <c r="D49" s="14"/>
      <c r="E49" s="14"/>
      <c r="F49" s="14"/>
    </row>
    <row r="50" spans="2:7" ht="33" x14ac:dyDescent="0.25">
      <c r="B50" s="23" t="s">
        <v>49</v>
      </c>
      <c r="C50" s="37" t="s">
        <v>69</v>
      </c>
      <c r="D50" s="15">
        <f>D51+D52</f>
        <v>34113</v>
      </c>
      <c r="E50" s="15">
        <f t="shared" ref="E50:F50" si="2">E51+E52</f>
        <v>3680</v>
      </c>
      <c r="F50" s="15">
        <f t="shared" si="2"/>
        <v>3680</v>
      </c>
    </row>
    <row r="51" spans="2:7" ht="18" customHeight="1" x14ac:dyDescent="0.25">
      <c r="B51" s="36" t="s">
        <v>50</v>
      </c>
      <c r="C51" s="16" t="s">
        <v>48</v>
      </c>
      <c r="D51" s="14">
        <v>1767</v>
      </c>
      <c r="E51" s="14">
        <v>1767</v>
      </c>
      <c r="F51" s="14">
        <v>1767</v>
      </c>
    </row>
    <row r="52" spans="2:7" ht="20.25" customHeight="1" x14ac:dyDescent="0.25">
      <c r="B52" s="36" t="s">
        <v>79</v>
      </c>
      <c r="C52" s="38" t="s">
        <v>94</v>
      </c>
      <c r="D52" s="14">
        <f>24223+8123</f>
        <v>32346</v>
      </c>
      <c r="E52" s="14">
        <v>1913</v>
      </c>
      <c r="F52" s="14">
        <v>1913</v>
      </c>
    </row>
    <row r="53" spans="2:7" x14ac:dyDescent="0.25">
      <c r="B53" s="36"/>
      <c r="C53" s="16"/>
      <c r="D53" s="14"/>
      <c r="E53" s="14"/>
      <c r="F53" s="14"/>
    </row>
    <row r="54" spans="2:7" ht="34.5" customHeight="1" x14ac:dyDescent="0.25">
      <c r="B54" s="23" t="s">
        <v>33</v>
      </c>
      <c r="C54" s="37" t="s">
        <v>15</v>
      </c>
      <c r="D54" s="15">
        <f>D55+D56</f>
        <v>138308</v>
      </c>
      <c r="E54" s="15">
        <f>E55+E56</f>
        <v>54500</v>
      </c>
      <c r="F54" s="15">
        <f>F55+F56</f>
        <v>52769</v>
      </c>
    </row>
    <row r="55" spans="2:7" ht="106.5" customHeight="1" x14ac:dyDescent="0.25">
      <c r="B55" s="36" t="s">
        <v>37</v>
      </c>
      <c r="C55" s="16" t="s">
        <v>95</v>
      </c>
      <c r="D55" s="14">
        <f>35321+62368</f>
        <v>97689</v>
      </c>
      <c r="E55" s="14">
        <v>35536</v>
      </c>
      <c r="F55" s="14">
        <v>35680</v>
      </c>
    </row>
    <row r="56" spans="2:7" ht="38.25" customHeight="1" x14ac:dyDescent="0.25">
      <c r="B56" s="36" t="s">
        <v>39</v>
      </c>
      <c r="C56" s="16" t="s">
        <v>64</v>
      </c>
      <c r="D56" s="14">
        <f>21047+19572</f>
        <v>40619</v>
      </c>
      <c r="E56" s="14">
        <v>18964</v>
      </c>
      <c r="F56" s="14">
        <v>17089</v>
      </c>
    </row>
    <row r="57" spans="2:7" x14ac:dyDescent="0.25">
      <c r="B57" s="36"/>
      <c r="C57" s="16"/>
      <c r="D57" s="14"/>
      <c r="E57" s="14"/>
      <c r="F57" s="14"/>
    </row>
    <row r="58" spans="2:7" ht="19.5" customHeight="1" x14ac:dyDescent="0.25">
      <c r="B58" s="23" t="s">
        <v>34</v>
      </c>
      <c r="C58" s="37" t="s">
        <v>16</v>
      </c>
      <c r="D58" s="15">
        <f>65863+400</f>
        <v>66263</v>
      </c>
      <c r="E58" s="15">
        <v>66540</v>
      </c>
      <c r="F58" s="15">
        <v>67182</v>
      </c>
    </row>
    <row r="59" spans="2:7" x14ac:dyDescent="0.25">
      <c r="B59" s="23"/>
      <c r="C59" s="37"/>
      <c r="D59" s="15"/>
      <c r="E59" s="15"/>
      <c r="F59" s="15"/>
    </row>
    <row r="60" spans="2:7" x14ac:dyDescent="0.25">
      <c r="B60" s="23" t="s">
        <v>65</v>
      </c>
      <c r="C60" s="37" t="s">
        <v>66</v>
      </c>
      <c r="D60" s="15">
        <f>60443+4206+10000+11975+314+5488</f>
        <v>92426</v>
      </c>
      <c r="E60" s="15">
        <v>85337</v>
      </c>
      <c r="F60" s="15">
        <v>44629</v>
      </c>
    </row>
    <row r="61" spans="2:7" x14ac:dyDescent="0.25">
      <c r="B61" s="33"/>
      <c r="C61" s="34"/>
      <c r="D61" s="35"/>
      <c r="E61" s="35"/>
      <c r="F61" s="35"/>
    </row>
    <row r="62" spans="2:7" ht="23.25" customHeight="1" x14ac:dyDescent="0.25">
      <c r="B62" s="19" t="s">
        <v>55</v>
      </c>
      <c r="C62" s="18" t="s">
        <v>56</v>
      </c>
      <c r="D62" s="15">
        <f>D63+D68+D69+D70</f>
        <v>10081254</v>
      </c>
      <c r="E62" s="15">
        <f t="shared" ref="E62:F62" si="3">E63+E68+E69+E70</f>
        <v>7664641</v>
      </c>
      <c r="F62" s="15">
        <f t="shared" si="3"/>
        <v>7575571</v>
      </c>
    </row>
    <row r="63" spans="2:7" ht="33" x14ac:dyDescent="0.25">
      <c r="B63" s="17" t="s">
        <v>57</v>
      </c>
      <c r="C63" s="16" t="s">
        <v>58</v>
      </c>
      <c r="D63" s="5">
        <f>SUM(D64:D67)</f>
        <v>10081254</v>
      </c>
      <c r="E63" s="5">
        <f t="shared" ref="E63:F63" si="4">SUM(E64:E67)</f>
        <v>7664641</v>
      </c>
      <c r="F63" s="5">
        <f t="shared" si="4"/>
        <v>7575571</v>
      </c>
    </row>
    <row r="64" spans="2:7" ht="33" x14ac:dyDescent="0.25">
      <c r="B64" s="17" t="s">
        <v>84</v>
      </c>
      <c r="C64" s="16" t="s">
        <v>59</v>
      </c>
      <c r="D64" s="6">
        <f>830889-134719+(9872)+(40786+2105)+(26834)</f>
        <v>775767</v>
      </c>
      <c r="E64" s="14">
        <f>884368</f>
        <v>884368</v>
      </c>
      <c r="F64" s="14">
        <v>884368</v>
      </c>
      <c r="G64" s="43"/>
    </row>
    <row r="65" spans="2:6" ht="35.25" customHeight="1" x14ac:dyDescent="0.25">
      <c r="B65" s="17" t="s">
        <v>85</v>
      </c>
      <c r="C65" s="17" t="s">
        <v>60</v>
      </c>
      <c r="D65" s="22">
        <f>(700000+75306)+(47048-550)+(75156+7192+1614+9373+25641+145153+607958+201297+9884+9044+2348)+(270000)+(437000+14274+39532+768+737+353787+2998+2793+9780)+(13125+11151+6652+110000+8000+598)+(-6652+196000+18000+616+2550+14630)+(-22397+1844)</f>
        <v>3402250</v>
      </c>
      <c r="E65" s="22">
        <f>(700000+75306)+(-550)+(13446+10233+5558+28846+203733)+(30066+768+737+343750+9780)+(1614+19673)+(-19673+616)</f>
        <v>1423903</v>
      </c>
      <c r="F65" s="21">
        <f>(62297+700000)+(8438+6232+207040)+(18483+768+737+320368+9780)+(1614+3512+19673)+(-19673+616)</f>
        <v>1339885</v>
      </c>
    </row>
    <row r="66" spans="2:6" ht="33" x14ac:dyDescent="0.25">
      <c r="B66" s="17" t="s">
        <v>71</v>
      </c>
      <c r="C66" s="17" t="s">
        <v>72</v>
      </c>
      <c r="D66" s="22">
        <f>(43500)+(25952+2142+315+4185+65351+5236)+(217200+3082+2329+16302+153708)+(62+72+203+171+1+4510226+16+1574)+(24+376+287157+410+12250)+(3111)+(1012+127+33107+88604+2528+8468+2143)</f>
        <v>5490944</v>
      </c>
      <c r="E66" s="22">
        <f>43500+(25952+1428+284+58959+4577)+(216158+2329+16302+153708)+(62+1+4524262)+(24+376+287182+171+410)+(1012)</f>
        <v>5336697</v>
      </c>
      <c r="F66" s="21">
        <f>43500+(25952+952+284+58959+4577+2329+86169+83841)+(62+1+4735719)+(24+376+287307+171+410)+(1012)</f>
        <v>5331645</v>
      </c>
    </row>
    <row r="67" spans="2:6" ht="24" customHeight="1" x14ac:dyDescent="0.25">
      <c r="B67" s="17" t="s">
        <v>73</v>
      </c>
      <c r="C67" s="17" t="s">
        <v>74</v>
      </c>
      <c r="D67" s="6">
        <f>10000+(30202+90878)+(32677)+(6652+19835)+(6587)+(215462)</f>
        <v>412293</v>
      </c>
      <c r="E67" s="21">
        <f>19673</f>
        <v>19673</v>
      </c>
      <c r="F67" s="21">
        <v>19673</v>
      </c>
    </row>
    <row r="68" spans="2:6" ht="33" hidden="1" x14ac:dyDescent="0.25">
      <c r="B68" s="17" t="s">
        <v>81</v>
      </c>
      <c r="C68" s="8" t="s">
        <v>80</v>
      </c>
      <c r="D68" s="6"/>
      <c r="E68" s="14"/>
      <c r="F68" s="14"/>
    </row>
    <row r="69" spans="2:6" ht="21" hidden="1" customHeight="1" x14ac:dyDescent="0.25">
      <c r="B69" s="17" t="s">
        <v>61</v>
      </c>
      <c r="C69" s="17" t="s">
        <v>62</v>
      </c>
      <c r="D69" s="6"/>
      <c r="E69" s="21"/>
      <c r="F69" s="21"/>
    </row>
    <row r="70" spans="2:6" ht="59.25" hidden="1" customHeight="1" x14ac:dyDescent="0.25">
      <c r="B70" s="17" t="s">
        <v>82</v>
      </c>
      <c r="C70" s="16" t="s">
        <v>83</v>
      </c>
      <c r="D70" s="5"/>
      <c r="E70" s="14"/>
      <c r="F70" s="14"/>
    </row>
    <row r="71" spans="2:6" x14ac:dyDescent="0.25">
      <c r="B71" s="23"/>
      <c r="C71" s="20"/>
      <c r="D71" s="4"/>
      <c r="E71" s="4"/>
      <c r="F71" s="4"/>
    </row>
    <row r="72" spans="2:6" x14ac:dyDescent="0.25">
      <c r="B72" s="19"/>
      <c r="C72" s="7" t="s">
        <v>63</v>
      </c>
      <c r="D72" s="15">
        <f>D16+D62</f>
        <v>18395644</v>
      </c>
      <c r="E72" s="15">
        <f>E16+E62</f>
        <v>16280771</v>
      </c>
      <c r="F72" s="15">
        <f>F16+F62</f>
        <v>16449514</v>
      </c>
    </row>
    <row r="73" spans="2:6" s="9" customFormat="1" x14ac:dyDescent="0.25">
      <c r="D73" s="10"/>
      <c r="E73" s="10"/>
      <c r="F73" s="10"/>
    </row>
    <row r="74" spans="2:6" s="9" customFormat="1" x14ac:dyDescent="0.25">
      <c r="D74" s="10"/>
      <c r="E74" s="10"/>
      <c r="F74" s="10"/>
    </row>
    <row r="75" spans="2:6" s="9" customFormat="1" x14ac:dyDescent="0.25">
      <c r="D75" s="10"/>
      <c r="E75" s="10"/>
      <c r="F75" s="10"/>
    </row>
    <row r="76" spans="2:6" s="9" customFormat="1" x14ac:dyDescent="0.25">
      <c r="D76" s="10"/>
      <c r="E76" s="10"/>
      <c r="F76" s="10"/>
    </row>
    <row r="77" spans="2:6" s="9" customFormat="1" x14ac:dyDescent="0.25">
      <c r="D77" s="10"/>
      <c r="E77" s="10"/>
      <c r="F77" s="10"/>
    </row>
    <row r="78" spans="2:6" s="9" customFormat="1" x14ac:dyDescent="0.25">
      <c r="D78" s="10"/>
      <c r="E78" s="10"/>
      <c r="F78" s="10"/>
    </row>
    <row r="79" spans="2:6" s="9" customFormat="1" x14ac:dyDescent="0.25">
      <c r="D79" s="10"/>
      <c r="E79" s="10"/>
      <c r="F79" s="10"/>
    </row>
    <row r="80" spans="2:6" s="9" customFormat="1" x14ac:dyDescent="0.25">
      <c r="D80" s="10"/>
      <c r="E80" s="10"/>
      <c r="F80" s="10"/>
    </row>
    <row r="81" spans="4:6" s="9" customFormat="1" x14ac:dyDescent="0.25">
      <c r="D81" s="10"/>
      <c r="E81" s="10"/>
      <c r="F81" s="10"/>
    </row>
    <row r="82" spans="4:6" s="9" customFormat="1" x14ac:dyDescent="0.25">
      <c r="D82" s="10"/>
      <c r="E82" s="10"/>
      <c r="F82" s="10"/>
    </row>
    <row r="83" spans="4:6" s="9" customFormat="1" x14ac:dyDescent="0.25">
      <c r="D83" s="10"/>
      <c r="E83" s="10"/>
      <c r="F83" s="10"/>
    </row>
    <row r="84" spans="4:6" s="9" customFormat="1" x14ac:dyDescent="0.25">
      <c r="D84" s="10"/>
      <c r="E84" s="10"/>
      <c r="F84" s="10"/>
    </row>
    <row r="85" spans="4:6" s="9" customFormat="1" x14ac:dyDescent="0.25">
      <c r="D85" s="10"/>
      <c r="E85" s="10"/>
      <c r="F85" s="10"/>
    </row>
    <row r="86" spans="4:6" s="9" customFormat="1" x14ac:dyDescent="0.25">
      <c r="D86" s="10"/>
      <c r="E86" s="10"/>
      <c r="F86" s="10"/>
    </row>
    <row r="87" spans="4:6" s="9" customFormat="1" x14ac:dyDescent="0.25">
      <c r="D87" s="10"/>
      <c r="E87" s="10"/>
      <c r="F87" s="10"/>
    </row>
    <row r="88" spans="4:6" s="9" customFormat="1" x14ac:dyDescent="0.25">
      <c r="D88" s="10"/>
      <c r="E88" s="10"/>
      <c r="F88" s="10"/>
    </row>
    <row r="89" spans="4:6" s="9" customFormat="1" x14ac:dyDescent="0.25">
      <c r="D89" s="10"/>
      <c r="E89" s="10"/>
      <c r="F89" s="10"/>
    </row>
    <row r="90" spans="4:6" s="9" customFormat="1" x14ac:dyDescent="0.25">
      <c r="D90" s="10"/>
      <c r="E90" s="10"/>
      <c r="F90" s="10"/>
    </row>
    <row r="91" spans="4:6" s="9" customFormat="1" x14ac:dyDescent="0.25">
      <c r="D91" s="10"/>
      <c r="E91" s="10"/>
      <c r="F91" s="10"/>
    </row>
    <row r="92" spans="4:6" s="9" customFormat="1" x14ac:dyDescent="0.25">
      <c r="D92" s="10"/>
      <c r="E92" s="10"/>
      <c r="F92" s="10"/>
    </row>
    <row r="93" spans="4:6" s="9" customFormat="1" x14ac:dyDescent="0.25">
      <c r="D93" s="10"/>
      <c r="E93" s="10"/>
      <c r="F93" s="10"/>
    </row>
    <row r="94" spans="4:6" s="9" customFormat="1" x14ac:dyDescent="0.25">
      <c r="D94" s="10"/>
      <c r="E94" s="10"/>
      <c r="F94" s="10"/>
    </row>
    <row r="95" spans="4:6" s="9" customFormat="1" x14ac:dyDescent="0.25">
      <c r="D95" s="10"/>
      <c r="E95" s="10"/>
      <c r="F95" s="10"/>
    </row>
    <row r="96" spans="4:6" s="9" customFormat="1" x14ac:dyDescent="0.25">
      <c r="D96" s="10"/>
      <c r="E96" s="10"/>
      <c r="F96" s="10"/>
    </row>
    <row r="97" spans="4:6" s="9" customFormat="1" x14ac:dyDescent="0.25">
      <c r="D97" s="10"/>
      <c r="E97" s="10"/>
      <c r="F97" s="10"/>
    </row>
    <row r="98" spans="4:6" s="9" customFormat="1" x14ac:dyDescent="0.25">
      <c r="D98" s="10"/>
      <c r="E98" s="10"/>
      <c r="F98" s="10"/>
    </row>
    <row r="99" spans="4:6" s="9" customFormat="1" x14ac:dyDescent="0.25">
      <c r="D99" s="10"/>
      <c r="E99" s="10"/>
      <c r="F99" s="10"/>
    </row>
    <row r="100" spans="4:6" s="9" customFormat="1" x14ac:dyDescent="0.25">
      <c r="D100" s="10"/>
      <c r="E100" s="10"/>
      <c r="F100" s="10"/>
    </row>
    <row r="101" spans="4:6" s="9" customFormat="1" x14ac:dyDescent="0.25">
      <c r="D101" s="10"/>
      <c r="E101" s="10"/>
      <c r="F101" s="10"/>
    </row>
    <row r="102" spans="4:6" s="9" customFormat="1" x14ac:dyDescent="0.25">
      <c r="D102" s="10"/>
      <c r="E102" s="10"/>
      <c r="F102" s="10"/>
    </row>
    <row r="103" spans="4:6" s="9" customFormat="1" x14ac:dyDescent="0.25">
      <c r="D103" s="10"/>
      <c r="E103" s="10"/>
      <c r="F103" s="10"/>
    </row>
    <row r="104" spans="4:6" s="9" customFormat="1" x14ac:dyDescent="0.25">
      <c r="D104" s="10"/>
      <c r="E104" s="10"/>
      <c r="F104" s="10"/>
    </row>
    <row r="105" spans="4:6" s="9" customFormat="1" x14ac:dyDescent="0.25">
      <c r="D105" s="10"/>
      <c r="E105" s="10"/>
      <c r="F105" s="10"/>
    </row>
    <row r="106" spans="4:6" s="9" customFormat="1" x14ac:dyDescent="0.25">
      <c r="D106" s="10"/>
      <c r="E106" s="10"/>
      <c r="F106" s="10"/>
    </row>
    <row r="107" spans="4:6" s="9" customFormat="1" x14ac:dyDescent="0.25">
      <c r="D107" s="10"/>
      <c r="E107" s="10"/>
      <c r="F107" s="10"/>
    </row>
    <row r="108" spans="4:6" s="9" customFormat="1" x14ac:dyDescent="0.25">
      <c r="D108" s="10"/>
      <c r="E108" s="10"/>
      <c r="F108" s="10"/>
    </row>
    <row r="109" spans="4:6" s="9" customFormat="1" x14ac:dyDescent="0.25">
      <c r="D109" s="10"/>
      <c r="E109" s="10"/>
      <c r="F109" s="10"/>
    </row>
    <row r="110" spans="4:6" s="9" customFormat="1" x14ac:dyDescent="0.25">
      <c r="D110" s="10"/>
      <c r="E110" s="10"/>
      <c r="F110" s="10"/>
    </row>
    <row r="111" spans="4:6" s="9" customFormat="1" x14ac:dyDescent="0.25">
      <c r="D111" s="10"/>
      <c r="E111" s="10"/>
      <c r="F111" s="10"/>
    </row>
    <row r="112" spans="4:6" s="9" customFormat="1" x14ac:dyDescent="0.25">
      <c r="D112" s="10"/>
      <c r="E112" s="10"/>
      <c r="F112" s="10"/>
    </row>
    <row r="113" spans="4:6" s="9" customFormat="1" x14ac:dyDescent="0.25">
      <c r="D113" s="10"/>
      <c r="E113" s="10"/>
      <c r="F113" s="10"/>
    </row>
    <row r="114" spans="4:6" s="9" customFormat="1" x14ac:dyDescent="0.25">
      <c r="D114" s="10"/>
      <c r="E114" s="10"/>
      <c r="F114" s="10"/>
    </row>
    <row r="115" spans="4:6" s="9" customFormat="1" x14ac:dyDescent="0.25">
      <c r="D115" s="10"/>
      <c r="E115" s="10"/>
      <c r="F115" s="10"/>
    </row>
    <row r="116" spans="4:6" s="9" customFormat="1" x14ac:dyDescent="0.25">
      <c r="D116" s="10"/>
      <c r="E116" s="10"/>
      <c r="F116" s="10"/>
    </row>
    <row r="117" spans="4:6" s="9" customFormat="1" x14ac:dyDescent="0.25">
      <c r="D117" s="10"/>
      <c r="E117" s="10"/>
      <c r="F117" s="10"/>
    </row>
    <row r="118" spans="4:6" s="9" customFormat="1" x14ac:dyDescent="0.25">
      <c r="D118" s="10"/>
      <c r="E118" s="10"/>
      <c r="F118" s="10"/>
    </row>
    <row r="119" spans="4:6" s="9" customFormat="1" x14ac:dyDescent="0.25">
      <c r="D119" s="10"/>
      <c r="E119" s="10"/>
      <c r="F119" s="10"/>
    </row>
    <row r="120" spans="4:6" s="9" customFormat="1" x14ac:dyDescent="0.25">
      <c r="D120" s="10"/>
      <c r="E120" s="10"/>
      <c r="F120" s="10"/>
    </row>
    <row r="121" spans="4:6" s="9" customFormat="1" x14ac:dyDescent="0.25">
      <c r="D121" s="10"/>
      <c r="E121" s="10"/>
      <c r="F121" s="10"/>
    </row>
    <row r="122" spans="4:6" s="9" customFormat="1" x14ac:dyDescent="0.25">
      <c r="D122" s="10"/>
      <c r="E122" s="10"/>
      <c r="F122" s="10"/>
    </row>
    <row r="123" spans="4:6" s="9" customFormat="1" x14ac:dyDescent="0.25">
      <c r="D123" s="10"/>
      <c r="E123" s="10"/>
      <c r="F123" s="10"/>
    </row>
    <row r="124" spans="4:6" s="9" customFormat="1" x14ac:dyDescent="0.25">
      <c r="D124" s="10"/>
      <c r="E124" s="10"/>
      <c r="F124" s="10"/>
    </row>
    <row r="125" spans="4:6" s="9" customFormat="1" x14ac:dyDescent="0.25">
      <c r="D125" s="10"/>
      <c r="E125" s="10"/>
      <c r="F125" s="10"/>
    </row>
    <row r="126" spans="4:6" s="9" customFormat="1" x14ac:dyDescent="0.25">
      <c r="D126" s="10"/>
      <c r="E126" s="10"/>
      <c r="F126" s="10"/>
    </row>
    <row r="127" spans="4:6" s="9" customFormat="1" x14ac:dyDescent="0.25">
      <c r="D127" s="10"/>
      <c r="E127" s="10"/>
      <c r="F127" s="10"/>
    </row>
    <row r="128" spans="4:6" s="9" customFormat="1" x14ac:dyDescent="0.25">
      <c r="D128" s="10"/>
      <c r="E128" s="10"/>
      <c r="F128" s="10"/>
    </row>
    <row r="129" spans="4:6" s="9" customFormat="1" x14ac:dyDescent="0.25">
      <c r="D129" s="10"/>
      <c r="E129" s="10"/>
      <c r="F129" s="10"/>
    </row>
    <row r="130" spans="4:6" s="9" customFormat="1" x14ac:dyDescent="0.25">
      <c r="D130" s="10"/>
      <c r="E130" s="10"/>
      <c r="F130" s="10"/>
    </row>
    <row r="131" spans="4:6" s="9" customFormat="1" x14ac:dyDescent="0.25">
      <c r="D131" s="10"/>
      <c r="E131" s="10"/>
      <c r="F131" s="10"/>
    </row>
    <row r="132" spans="4:6" s="9" customFormat="1" x14ac:dyDescent="0.25">
      <c r="D132" s="10"/>
      <c r="E132" s="10"/>
      <c r="F132" s="10"/>
    </row>
    <row r="133" spans="4:6" s="9" customFormat="1" x14ac:dyDescent="0.25">
      <c r="D133" s="10"/>
      <c r="E133" s="10"/>
      <c r="F133" s="10"/>
    </row>
    <row r="134" spans="4:6" s="9" customFormat="1" x14ac:dyDescent="0.25">
      <c r="D134" s="10"/>
      <c r="E134" s="10"/>
      <c r="F134" s="10"/>
    </row>
    <row r="135" spans="4:6" s="9" customFormat="1" x14ac:dyDescent="0.25">
      <c r="D135" s="10"/>
      <c r="E135" s="10"/>
      <c r="F135" s="10"/>
    </row>
    <row r="136" spans="4:6" s="9" customFormat="1" x14ac:dyDescent="0.25">
      <c r="D136" s="10"/>
      <c r="E136" s="10"/>
      <c r="F136" s="10"/>
    </row>
    <row r="137" spans="4:6" s="9" customFormat="1" x14ac:dyDescent="0.25">
      <c r="D137" s="10"/>
      <c r="E137" s="10"/>
      <c r="F137" s="10"/>
    </row>
    <row r="138" spans="4:6" s="9" customFormat="1" x14ac:dyDescent="0.25">
      <c r="D138" s="10"/>
      <c r="E138" s="10"/>
      <c r="F138" s="10"/>
    </row>
    <row r="139" spans="4:6" s="9" customFormat="1" x14ac:dyDescent="0.25">
      <c r="D139" s="10"/>
      <c r="E139" s="10"/>
      <c r="F139" s="10"/>
    </row>
    <row r="140" spans="4:6" s="9" customFormat="1" x14ac:dyDescent="0.25">
      <c r="D140" s="10"/>
      <c r="E140" s="10"/>
      <c r="F140" s="10"/>
    </row>
    <row r="141" spans="4:6" s="9" customFormat="1" x14ac:dyDescent="0.25">
      <c r="D141" s="10"/>
      <c r="E141" s="10"/>
      <c r="F141" s="10"/>
    </row>
    <row r="142" spans="4:6" s="9" customFormat="1" x14ac:dyDescent="0.25">
      <c r="D142" s="10"/>
      <c r="E142" s="10"/>
      <c r="F142" s="10"/>
    </row>
    <row r="143" spans="4:6" s="9" customFormat="1" x14ac:dyDescent="0.25">
      <c r="D143" s="10"/>
      <c r="E143" s="10"/>
      <c r="F143" s="10"/>
    </row>
    <row r="144" spans="4:6" s="9" customFormat="1" x14ac:dyDescent="0.25">
      <c r="D144" s="10"/>
      <c r="E144" s="10"/>
      <c r="F144" s="10"/>
    </row>
    <row r="145" spans="4:6" s="9" customFormat="1" x14ac:dyDescent="0.25">
      <c r="D145" s="10"/>
      <c r="E145" s="10"/>
      <c r="F145" s="10"/>
    </row>
    <row r="146" spans="4:6" s="9" customFormat="1" x14ac:dyDescent="0.25">
      <c r="D146" s="10"/>
      <c r="E146" s="10"/>
      <c r="F146" s="10"/>
    </row>
    <row r="147" spans="4:6" s="9" customFormat="1" x14ac:dyDescent="0.25">
      <c r="D147" s="10"/>
      <c r="E147" s="10"/>
      <c r="F147" s="10"/>
    </row>
    <row r="148" spans="4:6" s="9" customFormat="1" x14ac:dyDescent="0.25">
      <c r="D148" s="10"/>
      <c r="E148" s="10"/>
      <c r="F148" s="10"/>
    </row>
    <row r="149" spans="4:6" s="9" customFormat="1" x14ac:dyDescent="0.25">
      <c r="D149" s="10"/>
      <c r="E149" s="10"/>
      <c r="F149" s="10"/>
    </row>
    <row r="150" spans="4:6" s="9" customFormat="1" x14ac:dyDescent="0.25">
      <c r="D150" s="10"/>
      <c r="E150" s="10"/>
      <c r="F150" s="10"/>
    </row>
    <row r="151" spans="4:6" s="9" customFormat="1" x14ac:dyDescent="0.25">
      <c r="D151" s="10"/>
      <c r="E151" s="10"/>
      <c r="F151" s="10"/>
    </row>
    <row r="152" spans="4:6" s="9" customFormat="1" x14ac:dyDescent="0.25">
      <c r="D152" s="10"/>
      <c r="E152" s="10"/>
      <c r="F152" s="10"/>
    </row>
    <row r="153" spans="4:6" s="9" customFormat="1" x14ac:dyDescent="0.25">
      <c r="D153" s="10"/>
      <c r="E153" s="10"/>
      <c r="F153" s="10"/>
    </row>
    <row r="154" spans="4:6" s="9" customFormat="1" x14ac:dyDescent="0.25">
      <c r="D154" s="10"/>
      <c r="E154" s="10"/>
      <c r="F154" s="10"/>
    </row>
    <row r="155" spans="4:6" s="9" customFormat="1" x14ac:dyDescent="0.25">
      <c r="D155" s="10"/>
      <c r="E155" s="10"/>
      <c r="F155" s="10"/>
    </row>
    <row r="156" spans="4:6" s="9" customFormat="1" x14ac:dyDescent="0.25">
      <c r="D156" s="10"/>
      <c r="E156" s="10"/>
      <c r="F156" s="10"/>
    </row>
    <row r="157" spans="4:6" s="9" customFormat="1" x14ac:dyDescent="0.25">
      <c r="D157" s="10"/>
      <c r="E157" s="10"/>
      <c r="F157" s="10"/>
    </row>
    <row r="158" spans="4:6" s="9" customFormat="1" x14ac:dyDescent="0.25">
      <c r="D158" s="10"/>
      <c r="E158" s="10"/>
      <c r="F158" s="10"/>
    </row>
    <row r="159" spans="4:6" s="9" customFormat="1" x14ac:dyDescent="0.25">
      <c r="D159" s="10"/>
      <c r="E159" s="10"/>
      <c r="F159" s="10"/>
    </row>
    <row r="160" spans="4:6" s="9" customFormat="1" x14ac:dyDescent="0.25">
      <c r="D160" s="10"/>
      <c r="E160" s="10"/>
      <c r="F160" s="10"/>
    </row>
    <row r="161" spans="4:6" s="9" customFormat="1" x14ac:dyDescent="0.25">
      <c r="D161" s="10"/>
      <c r="E161" s="10"/>
      <c r="F161" s="10"/>
    </row>
    <row r="162" spans="4:6" s="9" customFormat="1" x14ac:dyDescent="0.25">
      <c r="D162" s="10"/>
      <c r="E162" s="10"/>
      <c r="F162" s="10"/>
    </row>
    <row r="163" spans="4:6" s="9" customFormat="1" x14ac:dyDescent="0.25">
      <c r="D163" s="10"/>
      <c r="E163" s="10"/>
      <c r="F163" s="10"/>
    </row>
    <row r="164" spans="4:6" s="9" customFormat="1" x14ac:dyDescent="0.25">
      <c r="D164" s="10"/>
      <c r="E164" s="10"/>
      <c r="F164" s="10"/>
    </row>
    <row r="165" spans="4:6" s="9" customFormat="1" x14ac:dyDescent="0.25">
      <c r="D165" s="10"/>
      <c r="E165" s="10"/>
      <c r="F165" s="10"/>
    </row>
    <row r="166" spans="4:6" s="9" customFormat="1" x14ac:dyDescent="0.25">
      <c r="D166" s="10"/>
      <c r="E166" s="10"/>
      <c r="F166" s="10"/>
    </row>
    <row r="167" spans="4:6" s="9" customFormat="1" x14ac:dyDescent="0.25">
      <c r="D167" s="10"/>
      <c r="E167" s="10"/>
      <c r="F167" s="10"/>
    </row>
    <row r="168" spans="4:6" s="9" customFormat="1" x14ac:dyDescent="0.25">
      <c r="D168" s="10"/>
      <c r="E168" s="10"/>
      <c r="F168" s="10"/>
    </row>
    <row r="169" spans="4:6" s="9" customFormat="1" x14ac:dyDescent="0.25">
      <c r="D169" s="10"/>
      <c r="E169" s="10"/>
      <c r="F169" s="10"/>
    </row>
    <row r="170" spans="4:6" s="9" customFormat="1" x14ac:dyDescent="0.25">
      <c r="D170" s="10"/>
      <c r="E170" s="10"/>
      <c r="F170" s="10"/>
    </row>
    <row r="171" spans="4:6" s="9" customFormat="1" x14ac:dyDescent="0.25">
      <c r="D171" s="10"/>
      <c r="E171" s="10"/>
      <c r="F171" s="10"/>
    </row>
    <row r="172" spans="4:6" s="9" customFormat="1" x14ac:dyDescent="0.25">
      <c r="D172" s="10"/>
      <c r="E172" s="10"/>
      <c r="F172" s="10"/>
    </row>
    <row r="173" spans="4:6" s="9" customFormat="1" x14ac:dyDescent="0.25">
      <c r="D173" s="10"/>
      <c r="E173" s="10"/>
      <c r="F173" s="10"/>
    </row>
    <row r="174" spans="4:6" s="9" customFormat="1" x14ac:dyDescent="0.25">
      <c r="D174" s="10"/>
      <c r="E174" s="10"/>
      <c r="F174" s="10"/>
    </row>
    <row r="175" spans="4:6" s="9" customFormat="1" x14ac:dyDescent="0.25">
      <c r="D175" s="10"/>
      <c r="E175" s="10"/>
      <c r="F175" s="10"/>
    </row>
    <row r="176" spans="4:6" s="9" customFormat="1" x14ac:dyDescent="0.25">
      <c r="D176" s="10"/>
      <c r="E176" s="10"/>
      <c r="F176" s="10"/>
    </row>
    <row r="177" spans="4:6" s="9" customFormat="1" x14ac:dyDescent="0.25">
      <c r="D177" s="10"/>
      <c r="E177" s="10"/>
      <c r="F177" s="10"/>
    </row>
    <row r="178" spans="4:6" s="9" customFormat="1" x14ac:dyDescent="0.25">
      <c r="D178" s="10"/>
      <c r="E178" s="10"/>
      <c r="F178" s="10"/>
    </row>
    <row r="179" spans="4:6" s="9" customFormat="1" x14ac:dyDescent="0.25">
      <c r="D179" s="10"/>
      <c r="E179" s="10"/>
      <c r="F179" s="10"/>
    </row>
    <row r="180" spans="4:6" s="9" customFormat="1" x14ac:dyDescent="0.25">
      <c r="D180" s="10"/>
      <c r="E180" s="10"/>
      <c r="F180" s="10"/>
    </row>
    <row r="181" spans="4:6" s="9" customFormat="1" x14ac:dyDescent="0.25">
      <c r="D181" s="10"/>
      <c r="E181" s="10"/>
      <c r="F181" s="10"/>
    </row>
    <row r="182" spans="4:6" s="9" customFormat="1" x14ac:dyDescent="0.25">
      <c r="D182" s="10"/>
      <c r="E182" s="10"/>
      <c r="F182" s="10"/>
    </row>
    <row r="183" spans="4:6" s="9" customFormat="1" x14ac:dyDescent="0.25">
      <c r="D183" s="10"/>
      <c r="E183" s="10"/>
      <c r="F183" s="10"/>
    </row>
    <row r="184" spans="4:6" s="9" customFormat="1" x14ac:dyDescent="0.25">
      <c r="D184" s="10"/>
      <c r="E184" s="10"/>
      <c r="F184" s="10"/>
    </row>
    <row r="185" spans="4:6" s="9" customFormat="1" x14ac:dyDescent="0.25">
      <c r="D185" s="10"/>
      <c r="E185" s="10"/>
      <c r="F185" s="10"/>
    </row>
    <row r="186" spans="4:6" s="9" customFormat="1" x14ac:dyDescent="0.25">
      <c r="D186" s="10"/>
      <c r="E186" s="10"/>
      <c r="F186" s="10"/>
    </row>
    <row r="187" spans="4:6" s="9" customFormat="1" x14ac:dyDescent="0.25">
      <c r="D187" s="10"/>
      <c r="E187" s="10"/>
      <c r="F187" s="10"/>
    </row>
    <row r="188" spans="4:6" s="9" customFormat="1" x14ac:dyDescent="0.25">
      <c r="D188" s="10"/>
      <c r="E188" s="10"/>
      <c r="F188" s="10"/>
    </row>
    <row r="189" spans="4:6" s="9" customFormat="1" x14ac:dyDescent="0.25">
      <c r="D189" s="10"/>
      <c r="E189" s="10"/>
      <c r="F189" s="10"/>
    </row>
    <row r="190" spans="4:6" s="9" customFormat="1" x14ac:dyDescent="0.25">
      <c r="D190" s="10"/>
      <c r="E190" s="10"/>
      <c r="F190" s="10"/>
    </row>
    <row r="191" spans="4:6" s="9" customFormat="1" x14ac:dyDescent="0.25">
      <c r="D191" s="10"/>
      <c r="E191" s="10"/>
      <c r="F191" s="10"/>
    </row>
    <row r="192" spans="4:6" s="9" customFormat="1" x14ac:dyDescent="0.25">
      <c r="D192" s="10"/>
      <c r="E192" s="10"/>
      <c r="F192" s="10"/>
    </row>
    <row r="193" spans="4:6" s="9" customFormat="1" x14ac:dyDescent="0.25">
      <c r="D193" s="10"/>
      <c r="E193" s="10"/>
      <c r="F193" s="10"/>
    </row>
    <row r="194" spans="4:6" s="9" customFormat="1" x14ac:dyDescent="0.25">
      <c r="D194" s="10"/>
      <c r="E194" s="10"/>
      <c r="F194" s="10"/>
    </row>
    <row r="195" spans="4:6" s="9" customFormat="1" x14ac:dyDescent="0.25">
      <c r="D195" s="10"/>
      <c r="E195" s="10"/>
      <c r="F195" s="10"/>
    </row>
    <row r="196" spans="4:6" s="9" customFormat="1" x14ac:dyDescent="0.25">
      <c r="D196" s="10"/>
      <c r="E196" s="10"/>
      <c r="F196" s="10"/>
    </row>
    <row r="197" spans="4:6" s="9" customFormat="1" x14ac:dyDescent="0.25">
      <c r="D197" s="10"/>
      <c r="E197" s="10"/>
      <c r="F197" s="10"/>
    </row>
    <row r="198" spans="4:6" s="9" customFormat="1" x14ac:dyDescent="0.25">
      <c r="D198" s="10"/>
      <c r="E198" s="10"/>
      <c r="F198" s="10"/>
    </row>
    <row r="199" spans="4:6" s="9" customFormat="1" x14ac:dyDescent="0.25">
      <c r="D199" s="10"/>
      <c r="E199" s="10"/>
      <c r="F199" s="10"/>
    </row>
    <row r="200" spans="4:6" s="9" customFormat="1" x14ac:dyDescent="0.25">
      <c r="D200" s="10"/>
      <c r="E200" s="10"/>
      <c r="F200" s="10"/>
    </row>
    <row r="201" spans="4:6" s="9" customFormat="1" x14ac:dyDescent="0.25">
      <c r="D201" s="10"/>
      <c r="E201" s="10"/>
      <c r="F201" s="10"/>
    </row>
    <row r="202" spans="4:6" s="9" customFormat="1" x14ac:dyDescent="0.25">
      <c r="D202" s="10"/>
      <c r="E202" s="10"/>
      <c r="F202" s="10"/>
    </row>
    <row r="203" spans="4:6" s="9" customFormat="1" x14ac:dyDescent="0.25">
      <c r="D203" s="10"/>
      <c r="E203" s="10"/>
      <c r="F203" s="10"/>
    </row>
    <row r="204" spans="4:6" s="9" customFormat="1" x14ac:dyDescent="0.25">
      <c r="D204" s="10"/>
      <c r="E204" s="10"/>
      <c r="F204" s="10"/>
    </row>
    <row r="205" spans="4:6" s="9" customFormat="1" x14ac:dyDescent="0.25">
      <c r="D205" s="10"/>
      <c r="E205" s="10"/>
      <c r="F205" s="10"/>
    </row>
    <row r="206" spans="4:6" s="9" customFormat="1" x14ac:dyDescent="0.25">
      <c r="D206" s="10"/>
      <c r="E206" s="10"/>
      <c r="F206" s="10"/>
    </row>
    <row r="207" spans="4:6" s="9" customFormat="1" x14ac:dyDescent="0.25">
      <c r="D207" s="10"/>
      <c r="E207" s="10"/>
      <c r="F207" s="10"/>
    </row>
    <row r="208" spans="4:6" s="9" customFormat="1" x14ac:dyDescent="0.25">
      <c r="D208" s="10"/>
      <c r="E208" s="10"/>
      <c r="F208" s="10"/>
    </row>
    <row r="209" spans="4:6" s="9" customFormat="1" x14ac:dyDescent="0.25">
      <c r="D209" s="10"/>
      <c r="E209" s="10"/>
      <c r="F209" s="10"/>
    </row>
    <row r="210" spans="4:6" s="9" customFormat="1" x14ac:dyDescent="0.25">
      <c r="D210" s="10"/>
      <c r="E210" s="10"/>
      <c r="F210" s="10"/>
    </row>
    <row r="211" spans="4:6" s="9" customFormat="1" x14ac:dyDescent="0.25">
      <c r="D211" s="10"/>
      <c r="E211" s="10"/>
      <c r="F211" s="10"/>
    </row>
    <row r="212" spans="4:6" s="9" customFormat="1" x14ac:dyDescent="0.25">
      <c r="D212" s="10"/>
      <c r="E212" s="10"/>
      <c r="F212" s="10"/>
    </row>
    <row r="213" spans="4:6" s="9" customFormat="1" x14ac:dyDescent="0.25">
      <c r="D213" s="10"/>
      <c r="E213" s="10"/>
      <c r="F213" s="10"/>
    </row>
    <row r="214" spans="4:6" s="9" customFormat="1" x14ac:dyDescent="0.25">
      <c r="D214" s="10"/>
      <c r="E214" s="10"/>
      <c r="F214" s="10"/>
    </row>
    <row r="215" spans="4:6" s="9" customFormat="1" x14ac:dyDescent="0.25">
      <c r="D215" s="10"/>
      <c r="E215" s="10"/>
      <c r="F215" s="10"/>
    </row>
    <row r="216" spans="4:6" s="9" customFormat="1" x14ac:dyDescent="0.25">
      <c r="D216" s="10"/>
      <c r="E216" s="10"/>
      <c r="F216" s="10"/>
    </row>
    <row r="217" spans="4:6" s="9" customFormat="1" x14ac:dyDescent="0.25">
      <c r="D217" s="10"/>
      <c r="E217" s="10"/>
      <c r="F217" s="10"/>
    </row>
    <row r="218" spans="4:6" s="9" customFormat="1" x14ac:dyDescent="0.25">
      <c r="D218" s="10"/>
      <c r="E218" s="10"/>
      <c r="F218" s="10"/>
    </row>
    <row r="219" spans="4:6" s="9" customFormat="1" x14ac:dyDescent="0.25">
      <c r="D219" s="10"/>
      <c r="E219" s="10"/>
      <c r="F219" s="10"/>
    </row>
    <row r="220" spans="4:6" s="9" customFormat="1" x14ac:dyDescent="0.25">
      <c r="D220" s="10"/>
      <c r="E220" s="10"/>
      <c r="F220" s="10"/>
    </row>
    <row r="221" spans="4:6" s="9" customFormat="1" x14ac:dyDescent="0.25">
      <c r="D221" s="10"/>
      <c r="E221" s="10"/>
      <c r="F221" s="10"/>
    </row>
    <row r="222" spans="4:6" s="9" customFormat="1" x14ac:dyDescent="0.25">
      <c r="D222" s="10"/>
      <c r="E222" s="10"/>
      <c r="F222" s="10"/>
    </row>
    <row r="223" spans="4:6" s="9" customFormat="1" x14ac:dyDescent="0.25">
      <c r="D223" s="10"/>
      <c r="E223" s="10"/>
      <c r="F223" s="10"/>
    </row>
    <row r="224" spans="4:6" s="9" customFormat="1" x14ac:dyDescent="0.25">
      <c r="D224" s="10"/>
      <c r="E224" s="10"/>
      <c r="F224" s="10"/>
    </row>
    <row r="225" spans="4:6" s="9" customFormat="1" x14ac:dyDescent="0.25">
      <c r="D225" s="10"/>
      <c r="E225" s="10"/>
      <c r="F225" s="10"/>
    </row>
    <row r="226" spans="4:6" s="9" customFormat="1" x14ac:dyDescent="0.25">
      <c r="D226" s="10"/>
      <c r="E226" s="10"/>
      <c r="F226" s="10"/>
    </row>
    <row r="227" spans="4:6" s="9" customFormat="1" x14ac:dyDescent="0.25">
      <c r="D227" s="10"/>
      <c r="E227" s="10"/>
      <c r="F227" s="10"/>
    </row>
    <row r="228" spans="4:6" s="9" customFormat="1" x14ac:dyDescent="0.25">
      <c r="D228" s="10"/>
      <c r="E228" s="10"/>
      <c r="F228" s="10"/>
    </row>
    <row r="229" spans="4:6" s="9" customFormat="1" x14ac:dyDescent="0.25">
      <c r="D229" s="10"/>
      <c r="E229" s="10"/>
      <c r="F229" s="10"/>
    </row>
    <row r="230" spans="4:6" s="9" customFormat="1" x14ac:dyDescent="0.25">
      <c r="D230" s="10"/>
      <c r="E230" s="10"/>
      <c r="F230" s="10"/>
    </row>
    <row r="231" spans="4:6" s="9" customFormat="1" x14ac:dyDescent="0.25">
      <c r="D231" s="10"/>
      <c r="E231" s="10"/>
      <c r="F231" s="10"/>
    </row>
    <row r="232" spans="4:6" s="9" customFormat="1" x14ac:dyDescent="0.25">
      <c r="D232" s="10"/>
      <c r="E232" s="10"/>
      <c r="F232" s="10"/>
    </row>
    <row r="233" spans="4:6" s="9" customFormat="1" x14ac:dyDescent="0.25">
      <c r="D233" s="10"/>
      <c r="E233" s="10"/>
      <c r="F233" s="10"/>
    </row>
    <row r="234" spans="4:6" s="9" customFormat="1" x14ac:dyDescent="0.25">
      <c r="D234" s="10"/>
      <c r="E234" s="10"/>
      <c r="F234" s="10"/>
    </row>
    <row r="235" spans="4:6" s="9" customFormat="1" x14ac:dyDescent="0.25">
      <c r="D235" s="10"/>
      <c r="E235" s="10"/>
      <c r="F235" s="10"/>
    </row>
    <row r="236" spans="4:6" s="9" customFormat="1" x14ac:dyDescent="0.25">
      <c r="D236" s="10"/>
      <c r="E236" s="10"/>
      <c r="F236" s="10"/>
    </row>
    <row r="237" spans="4:6" s="9" customFormat="1" x14ac:dyDescent="0.25">
      <c r="D237" s="10"/>
      <c r="E237" s="10"/>
      <c r="F237" s="10"/>
    </row>
    <row r="238" spans="4:6" s="9" customFormat="1" x14ac:dyDescent="0.25">
      <c r="D238" s="10"/>
      <c r="E238" s="10"/>
      <c r="F238" s="10"/>
    </row>
    <row r="239" spans="4:6" s="9" customFormat="1" x14ac:dyDescent="0.25">
      <c r="D239" s="10"/>
      <c r="E239" s="10"/>
      <c r="F239" s="10"/>
    </row>
    <row r="240" spans="4:6" s="9" customFormat="1" x14ac:dyDescent="0.25">
      <c r="D240" s="10"/>
      <c r="E240" s="10"/>
      <c r="F240" s="10"/>
    </row>
    <row r="241" spans="4:6" s="9" customFormat="1" x14ac:dyDescent="0.25">
      <c r="D241" s="10"/>
      <c r="E241" s="10"/>
      <c r="F241" s="10"/>
    </row>
    <row r="242" spans="4:6" s="9" customFormat="1" x14ac:dyDescent="0.25">
      <c r="D242" s="10"/>
      <c r="E242" s="10"/>
      <c r="F242" s="10"/>
    </row>
    <row r="243" spans="4:6" s="9" customFormat="1" x14ac:dyDescent="0.25">
      <c r="D243" s="10"/>
      <c r="E243" s="10"/>
      <c r="F243" s="10"/>
    </row>
    <row r="244" spans="4:6" s="9" customFormat="1" x14ac:dyDescent="0.25">
      <c r="D244" s="10"/>
      <c r="E244" s="10"/>
      <c r="F244" s="10"/>
    </row>
    <row r="245" spans="4:6" s="9" customFormat="1" x14ac:dyDescent="0.25">
      <c r="D245" s="10"/>
      <c r="E245" s="10"/>
      <c r="F245" s="10"/>
    </row>
    <row r="246" spans="4:6" s="9" customFormat="1" x14ac:dyDescent="0.25">
      <c r="D246" s="10"/>
      <c r="E246" s="10"/>
      <c r="F246" s="10"/>
    </row>
    <row r="247" spans="4:6" s="9" customFormat="1" x14ac:dyDescent="0.25">
      <c r="D247" s="10"/>
      <c r="E247" s="10"/>
      <c r="F247" s="10"/>
    </row>
    <row r="248" spans="4:6" s="9" customFormat="1" x14ac:dyDescent="0.25">
      <c r="D248" s="10"/>
      <c r="E248" s="10"/>
      <c r="F248" s="10"/>
    </row>
    <row r="249" spans="4:6" s="9" customFormat="1" x14ac:dyDescent="0.25">
      <c r="D249" s="10"/>
      <c r="E249" s="10"/>
      <c r="F249" s="10"/>
    </row>
    <row r="250" spans="4:6" s="9" customFormat="1" x14ac:dyDescent="0.25">
      <c r="D250" s="10"/>
      <c r="E250" s="10"/>
      <c r="F250" s="10"/>
    </row>
    <row r="251" spans="4:6" s="9" customFormat="1" x14ac:dyDescent="0.25">
      <c r="D251" s="10"/>
      <c r="E251" s="10"/>
      <c r="F251" s="10"/>
    </row>
    <row r="252" spans="4:6" s="9" customFormat="1" x14ac:dyDescent="0.25">
      <c r="D252" s="10"/>
      <c r="E252" s="10"/>
      <c r="F252" s="10"/>
    </row>
    <row r="253" spans="4:6" s="9" customFormat="1" x14ac:dyDescent="0.25">
      <c r="D253" s="10"/>
      <c r="E253" s="10"/>
      <c r="F253" s="10"/>
    </row>
    <row r="254" spans="4:6" s="9" customFormat="1" x14ac:dyDescent="0.25">
      <c r="D254" s="10"/>
      <c r="E254" s="10"/>
      <c r="F254" s="10"/>
    </row>
    <row r="255" spans="4:6" s="9" customFormat="1" x14ac:dyDescent="0.25">
      <c r="D255" s="10"/>
      <c r="E255" s="10"/>
      <c r="F255" s="10"/>
    </row>
    <row r="256" spans="4:6" s="9" customFormat="1" x14ac:dyDescent="0.25">
      <c r="D256" s="10"/>
      <c r="E256" s="10"/>
      <c r="F256" s="10"/>
    </row>
    <row r="257" spans="4:6" s="9" customFormat="1" x14ac:dyDescent="0.25">
      <c r="D257" s="10"/>
      <c r="E257" s="10"/>
      <c r="F257" s="10"/>
    </row>
    <row r="258" spans="4:6" s="9" customFormat="1" x14ac:dyDescent="0.25">
      <c r="D258" s="10"/>
      <c r="E258" s="10"/>
      <c r="F258" s="10"/>
    </row>
    <row r="259" spans="4:6" s="9" customFormat="1" x14ac:dyDescent="0.25">
      <c r="D259" s="10"/>
      <c r="E259" s="10"/>
      <c r="F259" s="10"/>
    </row>
    <row r="260" spans="4:6" s="9" customFormat="1" x14ac:dyDescent="0.25">
      <c r="D260" s="10"/>
      <c r="E260" s="10"/>
      <c r="F260" s="10"/>
    </row>
    <row r="261" spans="4:6" s="9" customFormat="1" x14ac:dyDescent="0.25">
      <c r="D261" s="10"/>
      <c r="E261" s="10"/>
      <c r="F261" s="10"/>
    </row>
    <row r="262" spans="4:6" s="9" customFormat="1" x14ac:dyDescent="0.25">
      <c r="D262" s="10"/>
      <c r="E262" s="10"/>
      <c r="F262" s="10"/>
    </row>
    <row r="263" spans="4:6" s="9" customFormat="1" x14ac:dyDescent="0.25">
      <c r="D263" s="10"/>
      <c r="E263" s="10"/>
      <c r="F263" s="10"/>
    </row>
    <row r="264" spans="4:6" s="9" customFormat="1" x14ac:dyDescent="0.25">
      <c r="D264" s="10"/>
      <c r="E264" s="10"/>
      <c r="F264" s="10"/>
    </row>
    <row r="265" spans="4:6" s="9" customFormat="1" x14ac:dyDescent="0.25">
      <c r="D265" s="10"/>
      <c r="E265" s="10"/>
      <c r="F265" s="10"/>
    </row>
    <row r="266" spans="4:6" s="9" customFormat="1" x14ac:dyDescent="0.25">
      <c r="D266" s="10"/>
      <c r="E266" s="10"/>
      <c r="F266" s="10"/>
    </row>
    <row r="267" spans="4:6" s="9" customFormat="1" x14ac:dyDescent="0.25">
      <c r="D267" s="10"/>
      <c r="E267" s="10"/>
      <c r="F267" s="10"/>
    </row>
    <row r="268" spans="4:6" s="9" customFormat="1" x14ac:dyDescent="0.25">
      <c r="D268" s="10"/>
      <c r="E268" s="10"/>
      <c r="F268" s="10"/>
    </row>
    <row r="269" spans="4:6" s="9" customFormat="1" x14ac:dyDescent="0.25">
      <c r="D269" s="10"/>
      <c r="E269" s="10"/>
      <c r="F269" s="10"/>
    </row>
    <row r="270" spans="4:6" s="9" customFormat="1" x14ac:dyDescent="0.25">
      <c r="D270" s="10"/>
      <c r="E270" s="10"/>
      <c r="F270" s="10"/>
    </row>
    <row r="271" spans="4:6" s="9" customFormat="1" x14ac:dyDescent="0.25">
      <c r="D271" s="10"/>
      <c r="E271" s="10"/>
      <c r="F271" s="10"/>
    </row>
    <row r="272" spans="4:6" s="9" customFormat="1" x14ac:dyDescent="0.25">
      <c r="D272" s="10"/>
      <c r="E272" s="10"/>
      <c r="F272" s="10"/>
    </row>
    <row r="273" spans="4:6" s="9" customFormat="1" x14ac:dyDescent="0.25">
      <c r="D273" s="10"/>
      <c r="E273" s="10"/>
      <c r="F273" s="10"/>
    </row>
    <row r="274" spans="4:6" s="9" customFormat="1" x14ac:dyDescent="0.25">
      <c r="D274" s="10"/>
      <c r="E274" s="10"/>
      <c r="F274" s="10"/>
    </row>
    <row r="275" spans="4:6" s="9" customFormat="1" x14ac:dyDescent="0.25">
      <c r="D275" s="10"/>
      <c r="E275" s="10"/>
      <c r="F275" s="10"/>
    </row>
    <row r="276" spans="4:6" s="9" customFormat="1" x14ac:dyDescent="0.25">
      <c r="D276" s="10"/>
      <c r="E276" s="10"/>
      <c r="F276" s="10"/>
    </row>
    <row r="277" spans="4:6" s="9" customFormat="1" x14ac:dyDescent="0.25">
      <c r="D277" s="10"/>
      <c r="E277" s="10"/>
      <c r="F277" s="10"/>
    </row>
    <row r="278" spans="4:6" s="9" customFormat="1" x14ac:dyDescent="0.25">
      <c r="D278" s="10"/>
      <c r="E278" s="10"/>
      <c r="F278" s="10"/>
    </row>
    <row r="279" spans="4:6" s="9" customFormat="1" x14ac:dyDescent="0.25">
      <c r="D279" s="10"/>
      <c r="E279" s="10"/>
      <c r="F279" s="10"/>
    </row>
    <row r="280" spans="4:6" s="9" customFormat="1" x14ac:dyDescent="0.25">
      <c r="D280" s="10"/>
      <c r="E280" s="10"/>
      <c r="F280" s="10"/>
    </row>
    <row r="281" spans="4:6" s="9" customFormat="1" x14ac:dyDescent="0.25">
      <c r="D281" s="10"/>
      <c r="E281" s="10"/>
      <c r="F281" s="10"/>
    </row>
    <row r="282" spans="4:6" s="9" customFormat="1" x14ac:dyDescent="0.25">
      <c r="D282" s="10"/>
      <c r="E282" s="10"/>
      <c r="F282" s="10"/>
    </row>
    <row r="283" spans="4:6" s="9" customFormat="1" x14ac:dyDescent="0.25">
      <c r="D283" s="10"/>
      <c r="E283" s="10"/>
      <c r="F283" s="10"/>
    </row>
    <row r="284" spans="4:6" s="9" customFormat="1" x14ac:dyDescent="0.25">
      <c r="D284" s="10"/>
      <c r="E284" s="10"/>
      <c r="F284" s="10"/>
    </row>
    <row r="285" spans="4:6" s="9" customFormat="1" x14ac:dyDescent="0.25">
      <c r="D285" s="10"/>
      <c r="E285" s="10"/>
      <c r="F285" s="10"/>
    </row>
    <row r="286" spans="4:6" s="9" customFormat="1" x14ac:dyDescent="0.25">
      <c r="D286" s="10"/>
      <c r="E286" s="10"/>
      <c r="F286" s="10"/>
    </row>
    <row r="287" spans="4:6" s="9" customFormat="1" x14ac:dyDescent="0.25">
      <c r="D287" s="10"/>
      <c r="E287" s="10"/>
      <c r="F287" s="10"/>
    </row>
    <row r="288" spans="4:6" s="9" customFormat="1" x14ac:dyDescent="0.25">
      <c r="D288" s="10"/>
      <c r="E288" s="10"/>
      <c r="F288" s="10"/>
    </row>
    <row r="289" spans="4:6" s="9" customFormat="1" x14ac:dyDescent="0.25">
      <c r="D289" s="10"/>
      <c r="E289" s="10"/>
      <c r="F289" s="10"/>
    </row>
    <row r="290" spans="4:6" s="9" customFormat="1" x14ac:dyDescent="0.25">
      <c r="D290" s="10"/>
      <c r="E290" s="10"/>
      <c r="F290" s="10"/>
    </row>
    <row r="291" spans="4:6" s="9" customFormat="1" x14ac:dyDescent="0.25">
      <c r="D291" s="10"/>
      <c r="E291" s="10"/>
      <c r="F291" s="10"/>
    </row>
    <row r="292" spans="4:6" s="9" customFormat="1" x14ac:dyDescent="0.25">
      <c r="D292" s="10"/>
      <c r="E292" s="10"/>
      <c r="F292" s="10"/>
    </row>
    <row r="293" spans="4:6" s="9" customFormat="1" x14ac:dyDescent="0.25">
      <c r="D293" s="10"/>
      <c r="E293" s="10"/>
      <c r="F293" s="10"/>
    </row>
    <row r="294" spans="4:6" s="9" customFormat="1" x14ac:dyDescent="0.25">
      <c r="D294" s="10"/>
      <c r="E294" s="10"/>
      <c r="F294" s="10"/>
    </row>
    <row r="295" spans="4:6" s="9" customFormat="1" x14ac:dyDescent="0.25">
      <c r="D295" s="10"/>
      <c r="E295" s="10"/>
      <c r="F295" s="10"/>
    </row>
    <row r="296" spans="4:6" s="9" customFormat="1" x14ac:dyDescent="0.25">
      <c r="D296" s="10"/>
      <c r="E296" s="10"/>
      <c r="F296" s="10"/>
    </row>
    <row r="297" spans="4:6" s="9" customFormat="1" x14ac:dyDescent="0.25">
      <c r="D297" s="10"/>
      <c r="E297" s="10"/>
      <c r="F297" s="10"/>
    </row>
    <row r="298" spans="4:6" s="9" customFormat="1" x14ac:dyDescent="0.25">
      <c r="D298" s="10"/>
      <c r="E298" s="10"/>
      <c r="F298" s="10"/>
    </row>
    <row r="299" spans="4:6" s="9" customFormat="1" x14ac:dyDescent="0.25">
      <c r="D299" s="10"/>
      <c r="E299" s="10"/>
      <c r="F299" s="10"/>
    </row>
    <row r="300" spans="4:6" s="9" customFormat="1" x14ac:dyDescent="0.25">
      <c r="D300" s="10"/>
      <c r="E300" s="10"/>
      <c r="F300" s="10"/>
    </row>
    <row r="301" spans="4:6" s="9" customFormat="1" x14ac:dyDescent="0.25">
      <c r="D301" s="10"/>
      <c r="E301" s="10"/>
      <c r="F301" s="10"/>
    </row>
    <row r="302" spans="4:6" s="9" customFormat="1" x14ac:dyDescent="0.25">
      <c r="D302" s="10"/>
      <c r="E302" s="10"/>
      <c r="F302" s="10"/>
    </row>
    <row r="303" spans="4:6" s="9" customFormat="1" x14ac:dyDescent="0.25">
      <c r="D303" s="10"/>
      <c r="E303" s="10"/>
      <c r="F303" s="10"/>
    </row>
    <row r="304" spans="4:6" s="9" customFormat="1" x14ac:dyDescent="0.25">
      <c r="D304" s="10"/>
      <c r="E304" s="10"/>
      <c r="F304" s="10"/>
    </row>
    <row r="305" spans="4:6" s="9" customFormat="1" x14ac:dyDescent="0.25">
      <c r="D305" s="10"/>
      <c r="E305" s="10"/>
      <c r="F305" s="10"/>
    </row>
    <row r="306" spans="4:6" s="9" customFormat="1" x14ac:dyDescent="0.25">
      <c r="D306" s="10"/>
      <c r="E306" s="10"/>
      <c r="F306" s="10"/>
    </row>
    <row r="307" spans="4:6" s="9" customFormat="1" x14ac:dyDescent="0.25">
      <c r="D307" s="10"/>
      <c r="E307" s="10"/>
      <c r="F307" s="10"/>
    </row>
    <row r="308" spans="4:6" s="9" customFormat="1" x14ac:dyDescent="0.25">
      <c r="D308" s="10"/>
      <c r="E308" s="10"/>
      <c r="F308" s="10"/>
    </row>
    <row r="309" spans="4:6" s="9" customFormat="1" x14ac:dyDescent="0.25">
      <c r="D309" s="10"/>
      <c r="E309" s="10"/>
      <c r="F309" s="10"/>
    </row>
    <row r="310" spans="4:6" s="9" customFormat="1" x14ac:dyDescent="0.25">
      <c r="D310" s="10"/>
      <c r="E310" s="10"/>
      <c r="F310" s="10"/>
    </row>
    <row r="311" spans="4:6" s="9" customFormat="1" x14ac:dyDescent="0.25">
      <c r="D311" s="10"/>
      <c r="E311" s="10"/>
      <c r="F311" s="10"/>
    </row>
    <row r="312" spans="4:6" s="9" customFormat="1" x14ac:dyDescent="0.25">
      <c r="D312" s="10"/>
      <c r="E312" s="10"/>
      <c r="F312" s="10"/>
    </row>
    <row r="313" spans="4:6" s="9" customFormat="1" x14ac:dyDescent="0.25">
      <c r="D313" s="10"/>
      <c r="E313" s="10"/>
      <c r="F313" s="10"/>
    </row>
    <row r="314" spans="4:6" s="9" customFormat="1" x14ac:dyDescent="0.25">
      <c r="D314" s="10"/>
      <c r="E314" s="10"/>
      <c r="F314" s="10"/>
    </row>
    <row r="315" spans="4:6" s="9" customFormat="1" x14ac:dyDescent="0.25">
      <c r="D315" s="10"/>
      <c r="E315" s="10"/>
      <c r="F315" s="10"/>
    </row>
    <row r="316" spans="4:6" s="9" customFormat="1" x14ac:dyDescent="0.25">
      <c r="D316" s="10"/>
      <c r="E316" s="10"/>
      <c r="F316" s="10"/>
    </row>
    <row r="317" spans="4:6" s="9" customFormat="1" x14ac:dyDescent="0.25">
      <c r="D317" s="10"/>
      <c r="E317" s="10"/>
      <c r="F317" s="10"/>
    </row>
    <row r="318" spans="4:6" s="9" customFormat="1" x14ac:dyDescent="0.25">
      <c r="D318" s="10"/>
      <c r="E318" s="10"/>
      <c r="F318" s="10"/>
    </row>
    <row r="319" spans="4:6" s="9" customFormat="1" x14ac:dyDescent="0.25">
      <c r="D319" s="10"/>
      <c r="E319" s="10"/>
      <c r="F319" s="10"/>
    </row>
    <row r="320" spans="4:6" s="9" customFormat="1" x14ac:dyDescent="0.25">
      <c r="D320" s="10"/>
      <c r="E320" s="10"/>
      <c r="F320" s="10"/>
    </row>
    <row r="321" spans="2:6" s="9" customFormat="1" x14ac:dyDescent="0.25">
      <c r="D321" s="10"/>
      <c r="E321" s="10"/>
      <c r="F321" s="10"/>
    </row>
    <row r="322" spans="2:6" s="9" customFormat="1" x14ac:dyDescent="0.25">
      <c r="D322" s="10"/>
      <c r="E322" s="10"/>
      <c r="F322" s="10"/>
    </row>
    <row r="323" spans="2:6" s="9" customFormat="1" x14ac:dyDescent="0.25">
      <c r="D323" s="10"/>
      <c r="E323" s="10"/>
      <c r="F323" s="10"/>
    </row>
    <row r="324" spans="2:6" x14ac:dyDescent="0.25">
      <c r="B324" s="9"/>
      <c r="C324" s="9"/>
      <c r="D324" s="10"/>
      <c r="E324" s="10"/>
      <c r="F324" s="10"/>
    </row>
    <row r="325" spans="2:6" x14ac:dyDescent="0.25">
      <c r="B325" s="9"/>
      <c r="C325" s="9"/>
      <c r="D325" s="10"/>
      <c r="E325" s="10"/>
      <c r="F325" s="10"/>
    </row>
    <row r="326" spans="2:6" x14ac:dyDescent="0.25">
      <c r="B326" s="9"/>
      <c r="C326" s="9"/>
      <c r="D326" s="10"/>
      <c r="E326" s="10"/>
      <c r="F326" s="10"/>
    </row>
    <row r="327" spans="2:6" x14ac:dyDescent="0.25">
      <c r="B327" s="9"/>
      <c r="C327" s="9"/>
      <c r="D327" s="10"/>
      <c r="E327" s="10"/>
      <c r="F327" s="10"/>
    </row>
    <row r="328" spans="2:6" x14ac:dyDescent="0.25">
      <c r="B328" s="9"/>
      <c r="C328" s="9"/>
      <c r="D328" s="10"/>
      <c r="E328" s="10"/>
      <c r="F328" s="10"/>
    </row>
    <row r="329" spans="2:6" x14ac:dyDescent="0.25">
      <c r="B329" s="9"/>
      <c r="C329" s="9"/>
      <c r="D329" s="10"/>
      <c r="E329" s="10"/>
      <c r="F329" s="10"/>
    </row>
    <row r="330" spans="2:6" x14ac:dyDescent="0.25">
      <c r="B330" s="9"/>
      <c r="C330" s="9"/>
      <c r="D330" s="10"/>
      <c r="E330" s="10"/>
      <c r="F330" s="10"/>
    </row>
    <row r="331" spans="2:6" x14ac:dyDescent="0.25">
      <c r="B331" s="9"/>
      <c r="C331" s="9"/>
      <c r="D331" s="10"/>
      <c r="E331" s="10"/>
      <c r="F331" s="10"/>
    </row>
    <row r="332" spans="2:6" x14ac:dyDescent="0.25">
      <c r="B332" s="9"/>
      <c r="C332" s="9"/>
      <c r="D332" s="10"/>
      <c r="E332" s="10"/>
      <c r="F332" s="10"/>
    </row>
    <row r="333" spans="2:6" x14ac:dyDescent="0.25">
      <c r="B333" s="9"/>
      <c r="C333" s="9"/>
      <c r="D333" s="10"/>
      <c r="E333" s="10"/>
      <c r="F333" s="10"/>
    </row>
    <row r="334" spans="2:6" x14ac:dyDescent="0.25">
      <c r="B334" s="9"/>
      <c r="C334" s="9"/>
      <c r="D334" s="10"/>
      <c r="E334" s="10"/>
      <c r="F334" s="10"/>
    </row>
    <row r="335" spans="2:6" x14ac:dyDescent="0.25">
      <c r="B335" s="9"/>
      <c r="C335" s="9"/>
      <c r="D335" s="10"/>
      <c r="E335" s="10"/>
      <c r="F335" s="10"/>
    </row>
    <row r="336" spans="2:6" x14ac:dyDescent="0.25">
      <c r="B336" s="9"/>
      <c r="C336" s="9"/>
      <c r="D336" s="10"/>
      <c r="E336" s="10"/>
      <c r="F336" s="10"/>
    </row>
    <row r="337" spans="2:6" x14ac:dyDescent="0.25">
      <c r="B337" s="9"/>
      <c r="C337" s="9"/>
      <c r="D337" s="10"/>
      <c r="E337" s="10"/>
      <c r="F337" s="10"/>
    </row>
    <row r="338" spans="2:6" x14ac:dyDescent="0.25">
      <c r="B338" s="9"/>
      <c r="C338" s="9"/>
      <c r="D338" s="10"/>
      <c r="E338" s="10"/>
      <c r="F338" s="10"/>
    </row>
    <row r="339" spans="2:6" x14ac:dyDescent="0.25">
      <c r="B339" s="9"/>
      <c r="C339" s="9"/>
      <c r="D339" s="10"/>
      <c r="E339" s="10"/>
      <c r="F339" s="10"/>
    </row>
    <row r="340" spans="2:6" x14ac:dyDescent="0.25">
      <c r="B340" s="9"/>
      <c r="C340" s="9"/>
      <c r="D340" s="10"/>
      <c r="E340" s="10"/>
      <c r="F340" s="10"/>
    </row>
    <row r="341" spans="2:6" x14ac:dyDescent="0.25">
      <c r="B341" s="9"/>
      <c r="C341" s="9"/>
      <c r="D341" s="10"/>
      <c r="E341" s="10"/>
      <c r="F341" s="10"/>
    </row>
    <row r="342" spans="2:6" x14ac:dyDescent="0.25">
      <c r="B342" s="9"/>
      <c r="C342" s="9"/>
      <c r="D342" s="10"/>
      <c r="E342" s="10"/>
      <c r="F342" s="10"/>
    </row>
    <row r="343" spans="2:6" x14ac:dyDescent="0.25">
      <c r="B343" s="9"/>
      <c r="C343" s="9"/>
      <c r="D343" s="10"/>
      <c r="E343" s="10"/>
      <c r="F343" s="10"/>
    </row>
    <row r="344" spans="2:6" x14ac:dyDescent="0.25">
      <c r="B344" s="9"/>
      <c r="C344" s="9"/>
      <c r="D344" s="10"/>
      <c r="E344" s="10"/>
      <c r="F344" s="10"/>
    </row>
    <row r="345" spans="2:6" x14ac:dyDescent="0.25">
      <c r="B345" s="9"/>
      <c r="C345" s="9"/>
      <c r="D345" s="10"/>
      <c r="E345" s="10"/>
      <c r="F345" s="10"/>
    </row>
    <row r="346" spans="2:6" x14ac:dyDescent="0.25">
      <c r="B346" s="9"/>
      <c r="C346" s="9"/>
      <c r="D346" s="10"/>
      <c r="E346" s="10"/>
      <c r="F346" s="10"/>
    </row>
    <row r="347" spans="2:6" x14ac:dyDescent="0.25">
      <c r="B347" s="9"/>
      <c r="C347" s="9"/>
      <c r="D347" s="10"/>
      <c r="E347" s="10"/>
      <c r="F347" s="10"/>
    </row>
    <row r="348" spans="2:6" x14ac:dyDescent="0.25">
      <c r="B348" s="9"/>
      <c r="C348" s="9"/>
      <c r="D348" s="10"/>
      <c r="E348" s="10"/>
      <c r="F348" s="10"/>
    </row>
    <row r="349" spans="2:6" x14ac:dyDescent="0.25">
      <c r="B349" s="9"/>
      <c r="C349" s="9"/>
      <c r="D349" s="10"/>
      <c r="E349" s="10"/>
      <c r="F349" s="10"/>
    </row>
    <row r="350" spans="2:6" x14ac:dyDescent="0.25">
      <c r="B350" s="9"/>
      <c r="C350" s="9"/>
      <c r="D350" s="10"/>
      <c r="E350" s="10"/>
      <c r="F350" s="10"/>
    </row>
    <row r="351" spans="2:6" x14ac:dyDescent="0.25">
      <c r="B351" s="9"/>
      <c r="C351" s="9"/>
      <c r="D351" s="10"/>
      <c r="E351" s="10"/>
      <c r="F351" s="10"/>
    </row>
    <row r="352" spans="2:6" x14ac:dyDescent="0.25">
      <c r="B352" s="9"/>
      <c r="C352" s="9"/>
      <c r="D352" s="10"/>
      <c r="E352" s="10"/>
      <c r="F352" s="10"/>
    </row>
    <row r="353" spans="2:6" x14ac:dyDescent="0.25">
      <c r="B353" s="9"/>
      <c r="C353" s="9"/>
      <c r="D353" s="10"/>
      <c r="E353" s="10"/>
      <c r="F353" s="10"/>
    </row>
    <row r="354" spans="2:6" x14ac:dyDescent="0.25">
      <c r="B354" s="9"/>
      <c r="C354" s="9"/>
      <c r="D354" s="10"/>
      <c r="E354" s="10"/>
      <c r="F354" s="10"/>
    </row>
    <row r="355" spans="2:6" x14ac:dyDescent="0.25">
      <c r="B355" s="9"/>
      <c r="C355" s="9"/>
      <c r="D355" s="10"/>
      <c r="E355" s="10"/>
      <c r="F355" s="10"/>
    </row>
    <row r="356" spans="2:6" x14ac:dyDescent="0.25">
      <c r="B356" s="9"/>
      <c r="C356" s="9"/>
      <c r="D356" s="10"/>
      <c r="E356" s="10"/>
      <c r="F356" s="10"/>
    </row>
    <row r="357" spans="2:6" x14ac:dyDescent="0.25">
      <c r="B357" s="9"/>
      <c r="C357" s="9"/>
      <c r="D357" s="10"/>
      <c r="E357" s="10"/>
      <c r="F357" s="10"/>
    </row>
    <row r="358" spans="2:6" x14ac:dyDescent="0.25">
      <c r="B358" s="9"/>
      <c r="C358" s="9"/>
      <c r="D358" s="10"/>
      <c r="E358" s="10"/>
      <c r="F358" s="10"/>
    </row>
    <row r="359" spans="2:6" x14ac:dyDescent="0.25">
      <c r="B359" s="9"/>
      <c r="C359" s="9"/>
      <c r="D359" s="10"/>
      <c r="E359" s="10"/>
      <c r="F359" s="10"/>
    </row>
    <row r="360" spans="2:6" x14ac:dyDescent="0.25">
      <c r="B360" s="9"/>
      <c r="C360" s="9"/>
      <c r="D360" s="10"/>
      <c r="E360" s="10"/>
      <c r="F360" s="10"/>
    </row>
    <row r="361" spans="2:6" x14ac:dyDescent="0.25">
      <c r="B361" s="9"/>
      <c r="C361" s="9"/>
      <c r="D361" s="10"/>
      <c r="E361" s="10"/>
      <c r="F361" s="10"/>
    </row>
    <row r="362" spans="2:6" x14ac:dyDescent="0.25">
      <c r="B362" s="9"/>
      <c r="C362" s="9"/>
      <c r="D362" s="10"/>
      <c r="E362" s="10"/>
      <c r="F362" s="10"/>
    </row>
    <row r="363" spans="2:6" x14ac:dyDescent="0.25">
      <c r="B363" s="9"/>
      <c r="C363" s="9"/>
      <c r="D363" s="10"/>
      <c r="E363" s="10"/>
      <c r="F363" s="10"/>
    </row>
    <row r="364" spans="2:6" x14ac:dyDescent="0.25">
      <c r="B364" s="9"/>
      <c r="C364" s="9"/>
      <c r="D364" s="10"/>
      <c r="E364" s="10"/>
      <c r="F364" s="10"/>
    </row>
    <row r="365" spans="2:6" x14ac:dyDescent="0.25">
      <c r="B365" s="9"/>
      <c r="C365" s="9"/>
      <c r="D365" s="10"/>
      <c r="E365" s="10"/>
      <c r="F365" s="10"/>
    </row>
    <row r="366" spans="2:6" x14ac:dyDescent="0.25">
      <c r="B366" s="9"/>
      <c r="C366" s="9"/>
      <c r="D366" s="10"/>
      <c r="E366" s="10"/>
      <c r="F366" s="10"/>
    </row>
  </sheetData>
  <mergeCells count="6">
    <mergeCell ref="B10:F10"/>
    <mergeCell ref="B9:F9"/>
    <mergeCell ref="D1:F1"/>
    <mergeCell ref="B11:F11"/>
    <mergeCell ref="B12:F12"/>
    <mergeCell ref="D5:F5"/>
  </mergeCells>
  <phoneticPr fontId="0" type="noConversion"/>
  <printOptions horizontalCentered="1"/>
  <pageMargins left="0.78740157480314965" right="0.19685039370078741" top="0.55118110236220474" bottom="0.31496062992125984" header="0.19685039370078741" footer="0.15748031496062992"/>
  <pageSetup paperSize="9" scale="70" fitToHeight="2" orientation="portrait" r:id="rId1"/>
  <headerFooter differentOddEven="1" differentFirst="1" alignWithMargins="0">
    <oddHeader>&amp;C&amp;P</oddHeader>
  </headerFooter>
  <rowBreaks count="1" manualBreakCount="1">
    <brk id="61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Меренкова</dc:creator>
  <cp:lastModifiedBy>Бедункович Марина Александровна</cp:lastModifiedBy>
  <cp:lastPrinted>2023-11-17T07:10:02Z</cp:lastPrinted>
  <dcterms:created xsi:type="dcterms:W3CDTF">2007-09-14T05:23:09Z</dcterms:created>
  <dcterms:modified xsi:type="dcterms:W3CDTF">2023-11-17T07:10:04Z</dcterms:modified>
</cp:coreProperties>
</file>